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36" windowWidth="22692" windowHeight="8772"/>
  </bookViews>
  <sheets>
    <sheet name="Instructions" sheetId="20" r:id="rId1"/>
    <sheet name="Summary" sheetId="2" r:id="rId2"/>
    <sheet name="Roads" sheetId="4" r:id="rId3"/>
    <sheet name="Stormwater Drainage" sheetId="1" r:id="rId4"/>
    <sheet name="Stormwater Unit Rates" sheetId="5" state="hidden" r:id="rId5"/>
    <sheet name="Buildings" sheetId="25" r:id="rId6"/>
    <sheet name="Open Space &amp; Recreation" sheetId="18" r:id="rId7"/>
    <sheet name="Open Space &amp; Rec Unit Rates" sheetId="17" state="hidden" r:id="rId8"/>
    <sheet name="Master Data" sheetId="22" state="hidden" r:id="rId9"/>
    <sheet name="Water" sheetId="10" r:id="rId10"/>
    <sheet name="Sewer" sheetId="14" r:id="rId11"/>
    <sheet name="Community Land" sheetId="23" r:id="rId12"/>
    <sheet name="Other - Manual Input" sheetId="27" r:id="rId13"/>
    <sheet name="Sewer Unit Rates" sheetId="15" state="hidden" r:id="rId14"/>
    <sheet name="Water Unit Rates" sheetId="11" state="hidden" r:id="rId15"/>
  </sheets>
  <definedNames>
    <definedName name="AFL">'Open Space &amp; Rec Unit Rates'!$E$133</definedName>
    <definedName name="AirValve">'Water Unit Rates'!$D$41:$D$44</definedName>
    <definedName name="AirValveAutomatic">'Water Unit Rates'!$D$109:$D$115</definedName>
    <definedName name="AirValveSewer">'Sewer Unit Rates'!$D$4:$D$11</definedName>
    <definedName name="AssetDescription" localSheetId="6">'Open Space &amp; Recreation'!$W$2:$W$44</definedName>
    <definedName name="AssetDescription" localSheetId="12">'Other - Manual Input'!#REF!</definedName>
    <definedName name="AssetDescription" localSheetId="10">Sewer!$AC$2:$AC$13</definedName>
    <definedName name="AssetDescription" localSheetId="9">Water!$AD$2:$AD$13</definedName>
    <definedName name="AssetDescription">'Stormwater Drainage'!$AE$2:$AE$39</definedName>
    <definedName name="Athletics">'Open Space &amp; Rec Unit Rates'!$E$105:$E$106</definedName>
    <definedName name="Barbeque">'Open Space &amp; Rec Unit Rates'!$E$40:$E$44</definedName>
    <definedName name="BasketballHoop">'Open Space &amp; Rec Unit Rates'!$E$134</definedName>
    <definedName name="BeachShower">'Open Space &amp; Rec Unit Rates'!$E$71</definedName>
    <definedName name="BikeStand">'Open Space &amp; Rec Unit Rates'!$E$45:$E$48</definedName>
    <definedName name="BoxCulverts">'Stormwater Unit Rates'!$C$1:$C$347</definedName>
    <definedName name="ButterflyValve">'Water Unit Rates'!$D$116</definedName>
    <definedName name="CheckValve">'Water Unit Rates'!$D$117</definedName>
    <definedName name="component">Buildings!$W$2:$W$11</definedName>
    <definedName name="ConcretePipes">'Stormwater Unit Rates'!$C$443:$C$582</definedName>
    <definedName name="CricketScreen">'Open Space &amp; Rec Unit Rates'!$E$135:$E$137</definedName>
    <definedName name="Depth" localSheetId="5">Buildings!$AD$2:$AD$6</definedName>
    <definedName name="Depth" localSheetId="11">'Community Land'!$AA$2:$AA$6</definedName>
    <definedName name="Depth" localSheetId="6">'Open Space &amp; Recreation'!#REF!</definedName>
    <definedName name="Depth" localSheetId="12">'Other - Manual Input'!#REF!</definedName>
    <definedName name="Depth" localSheetId="10">Sewer!$AG$2:$AG$7</definedName>
    <definedName name="Depth" localSheetId="9">Water!$AH$2:$AH$7</definedName>
    <definedName name="Depth">'Stormwater Drainage'!$AH$2:$AH$7</definedName>
    <definedName name="DrinkFountain">'Open Space &amp; Rec Unit Rates'!$E$49:$E$50</definedName>
    <definedName name="DuctileIronCementLinedPipe">'Water Unit Rates'!$D$64:$D$72</definedName>
    <definedName name="DuctileIronCementLinedPipeGravityMains">'Sewer Unit Rates'!$D$98:$D$122</definedName>
    <definedName name="DuctileIronCementLinedPipeSewer">'Sewer Unit Rates'!$D$35:$D$42</definedName>
    <definedName name="Fence">'Open Space &amp; Rec Unit Rates'!$E$3:$E$15</definedName>
    <definedName name="Fences">'Open Space &amp; Rec Unit Rates'!$B$3:$B$4</definedName>
    <definedName name="Flagpole">'Open Space &amp; Rec Unit Rates'!$E$51:$E$52</definedName>
    <definedName name="FootballGoalPost">'Open Space &amp; Rec Unit Rates'!$E$138</definedName>
    <definedName name="Gate">'Open Space &amp; Rec Unit Rates'!$E$16:$E$17</definedName>
    <definedName name="GlassReinforcedPlasticPipe">'Water Unit Rates'!$D$73:$D$74</definedName>
    <definedName name="GravitySewerManholes">'Sewer Unit Rates'!$B$149</definedName>
    <definedName name="Hydrant">'Water Unit Rates'!$D$4:$D$13</definedName>
    <definedName name="kerbandgutter">Roads!$AJ$2:$AJ$4</definedName>
    <definedName name="Location">'Master Data'!$A$2:$A$47</definedName>
    <definedName name="Location2" localSheetId="12">'Other - Manual Input'!#REF!</definedName>
    <definedName name="Location2" localSheetId="2">Roads!#REF!</definedName>
    <definedName name="Location2">'Stormwater Drainage'!$AA$2:$AA$5</definedName>
    <definedName name="MainsWaterMains">'Water Unit Rates'!$H$64:$H$67</definedName>
    <definedName name="Manhole">'Sewer Unit Rates'!$D$149:$D$439</definedName>
    <definedName name="Manholes">'Sewer Unit Rates'!$D$149:$D$439</definedName>
    <definedName name="ManholeSewer">'Sewer Unit Rates'!$D$12:$D$13</definedName>
    <definedName name="Monument">'Open Space &amp; Rec Unit Rates'!$E$53:$E$58</definedName>
    <definedName name="Netball">'Open Space &amp; Rec Unit Rates'!$E$139</definedName>
    <definedName name="OpenSpaceFurniture">'Open Space &amp; Rec Unit Rates'!$B$40:$B$55</definedName>
    <definedName name="OpenSpaceLighting">'Open Space &amp; Rec Unit Rates'!$E$21:$E$36</definedName>
    <definedName name="OtherStructures">'Open Space &amp; Rec Unit Rates'!$B$91:$B$93</definedName>
    <definedName name="ParkActiveAreas">'Open Space &amp; Rec Unit Rates'!$B$105:$B$113</definedName>
    <definedName name="ParkEquipment">'Open Space &amp; Rec Unit Rates'!$B$133:$B$139</definedName>
    <definedName name="ParkInfrastructure">'Open Space &amp; Rec Unit Rates'!$B$159:$B$160</definedName>
    <definedName name="ParkPassiveAreas">'Open Space &amp; Rec Unit Rates'!$B$167:$B$169</definedName>
    <definedName name="PedestrianRail">'Open Space &amp; Rec Unit Rates'!$E$61</definedName>
    <definedName name="PlayEquipment">'Open Space &amp; Rec Unit Rates'!$E$140:$E$152</definedName>
    <definedName name="Playgrounds">'Open Space &amp; Rec Unit Rates'!$B$173</definedName>
    <definedName name="Pole">'Open Space &amp; Rec Unit Rates'!$E$59</definedName>
    <definedName name="PolyethylenePipe">'Water Unit Rates'!$D$75:$D$86</definedName>
    <definedName name="PolyethylenePipeGravityMains">'Sewer Unit Rates'!$D$123:$D$125</definedName>
    <definedName name="PolyethylenePipeSewer">'Sewer Unit Rates'!$D$43:$D$49</definedName>
    <definedName name="Powermeter">'Open Space &amp; Rec Unit Rates'!$E$60</definedName>
    <definedName name="PowerSupply">'Open Space &amp; Rec Unit Rates'!$E$159:$E$161</definedName>
    <definedName name="PressureCompensatingValve">'Water Unit Rates'!$D$45:$D$46</definedName>
    <definedName name="PressureReductionValve">'Water Unit Rates'!$D$118:$D$120</definedName>
    <definedName name="PressureSewerBoundaryValve">'Sewer Unit Rates'!$B$67</definedName>
    <definedName name="PressureSewerMains">'Sewer Unit Rates'!$B$71:$B$72</definedName>
    <definedName name="PressureSewerValve">'Sewer Unit Rates'!$D$67</definedName>
    <definedName name="_xlnm.Print_Area" localSheetId="5">Buildings!$A$1:$E$39</definedName>
    <definedName name="_xlnm.Print_Area" localSheetId="11">'Community Land'!$A$1:$E$39</definedName>
    <definedName name="_xlnm.Print_Area" localSheetId="6">'Open Space &amp; Recreation'!$A$1:$I$40</definedName>
    <definedName name="_xlnm.Print_Area" localSheetId="2">Roads!$A$1:$L$32</definedName>
    <definedName name="_xlnm.Print_Area" localSheetId="10">Sewer!$A$1:$J$40</definedName>
    <definedName name="_xlnm.Print_Area" localSheetId="1">Summary!$E$2:$G$50</definedName>
    <definedName name="_xlnm.Print_Area" localSheetId="9">Water!$A$1:$N$40</definedName>
    <definedName name="PVCPipe">'Water Unit Rates'!$D$87:$D$104</definedName>
    <definedName name="PVCPipeGravityMains">'Sewer Unit Rates'!$D$126:$D$145</definedName>
    <definedName name="PVCPipeSewer">'Sewer Unit Rates'!$D$51:$D$63</definedName>
    <definedName name="road">Roads!$AC$2:$AC$5</definedName>
    <definedName name="roadbase">Roads!$AG$2:$AG$5</definedName>
    <definedName name="roadsidebarriers">Roads!$AK$2:$AK$4</definedName>
    <definedName name="roadsidefurniture">Roads!$AM$2:$AM$5</definedName>
    <definedName name="roadsubbase">Roads!$AH$2:$AH$5</definedName>
    <definedName name="roadsurface">Roads!$AF$2:$AF$6</definedName>
    <definedName name="ScourValve">'Water Unit Rates'!$D$121:$D$129</definedName>
    <definedName name="ScourValveSewer">'Sewer Unit Rates'!$D$14:$D$20</definedName>
    <definedName name="Seat">'Open Space &amp; Rec Unit Rates'!$E$62:$E$70</definedName>
    <definedName name="SewerGravityMains">'Sewer Unit Rates'!$B$98:$B$100</definedName>
    <definedName name="SewerGravityMainValves">'Sewer Unit Rates'!$B$443</definedName>
    <definedName name="SewerGravityValves">'Sewer Unit Rates'!$B$443</definedName>
    <definedName name="SewerManhole">'Sewer Unit Rates'!$B$149</definedName>
    <definedName name="SewerRisingMains">'Sewer Unit Rates'!$B$35:$B$37</definedName>
    <definedName name="SewerRisingMainValves">'Sewer Unit Rates'!$B$4:$B$7</definedName>
    <definedName name="SoccerEquipment">'Open Space &amp; Rec Unit Rates'!$E$153:$E$155</definedName>
    <definedName name="StopValve">'Water Unit Rates'!$D$130:$D$146</definedName>
    <definedName name="StopValveSewer">'Sewer Unit Rates'!$D$21:$D$31</definedName>
    <definedName name="Surface">Roads!$AD$2:$AD$4</definedName>
    <definedName name="Table">'Open Space &amp; Rec Unit Rates'!$E$73</definedName>
    <definedName name="TableandChairs">'Open Space &amp; Rec Unit Rates'!$E$74:$E$80</definedName>
    <definedName name="Tap">'Open Space &amp; Rec Unit Rates'!$E$72</definedName>
    <definedName name="trafficcontroldevices">Roads!$AL$2:$AL$4</definedName>
    <definedName name="UnitofMeasure">'Master Data'!$B$2:$B$6</definedName>
    <definedName name="VacuumSewerMains">'Sewer Unit Rates'!$B$87</definedName>
    <definedName name="VacuumSewerPods">'Sewer Unit Rates'!$D$83</definedName>
    <definedName name="VacuumSewerValves">'Sewer Unit Rates'!$B$93</definedName>
    <definedName name="ValvePit">'Water Unit Rates'!$D$147</definedName>
    <definedName name="ViewingPlatform">'Open Space &amp; Rec Unit Rates'!$E$81:$E$84</definedName>
    <definedName name="Water">'Water Unit Rates'!$B$40:$B$44</definedName>
    <definedName name="WaterHydrants">'Water Unit Rates'!$B$4:$B$4</definedName>
    <definedName name="WaterMains">'Water Unit Rates'!$B$64:$B$67</definedName>
    <definedName name="WaterMeter">'Open Space &amp; Rec Unit Rates'!$E$85:$E$86</definedName>
    <definedName name="WaterReuseMains">'Water Unit Rates'!$B$18:$B$20</definedName>
    <definedName name="WaterReuseValves">'Water Unit Rates'!$B$41:$B$44</definedName>
    <definedName name="WaterTank">'Open Space &amp; Rec Unit Rates'!$E$87</definedName>
    <definedName name="WaterValves">'Water Unit Rates'!$B$109:$B$115</definedName>
  </definedNames>
  <calcPr calcId="145621"/>
</workbook>
</file>

<file path=xl/calcChain.xml><?xml version="1.0" encoding="utf-8"?>
<calcChain xmlns="http://schemas.openxmlformats.org/spreadsheetml/2006/main">
  <c r="F48" i="2" l="1"/>
  <c r="J3" i="4"/>
  <c r="F37" i="2" l="1"/>
  <c r="G40" i="27" l="1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G4" i="27"/>
  <c r="G3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J6" i="27"/>
  <c r="J5" i="27"/>
  <c r="J4" i="27"/>
  <c r="J3" i="27"/>
  <c r="J2" i="27"/>
  <c r="G2" i="27"/>
  <c r="J42" i="27" l="1"/>
  <c r="G42" i="27"/>
  <c r="F42" i="27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4" i="25"/>
  <c r="G3" i="25"/>
  <c r="G2" i="25"/>
  <c r="G39" i="25" s="1"/>
  <c r="G37" i="23" l="1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4" i="23"/>
  <c r="G3" i="23"/>
  <c r="G2" i="23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" i="14"/>
  <c r="M3" i="14"/>
  <c r="M2" i="14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N2" i="10"/>
  <c r="L3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L4" i="18"/>
  <c r="L2" i="18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G39" i="23" l="1"/>
  <c r="F40" i="2" s="1"/>
  <c r="L34" i="4" l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M42" i="1"/>
  <c r="F28" i="2" l="1"/>
  <c r="D2" i="1"/>
  <c r="D4" i="1"/>
  <c r="D3" i="1"/>
  <c r="N40" i="10"/>
  <c r="M40" i="14" l="1"/>
  <c r="L40" i="18"/>
  <c r="B5" i="14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J4" i="10" l="1"/>
  <c r="A67" i="15" l="1"/>
  <c r="I6" i="14"/>
  <c r="I4" i="14"/>
  <c r="C38" i="18" l="1"/>
  <c r="H38" i="18" s="1"/>
  <c r="C37" i="18"/>
  <c r="H37" i="18" s="1"/>
  <c r="C36" i="18"/>
  <c r="H36" i="18" s="1"/>
  <c r="C35" i="18"/>
  <c r="H35" i="18" s="1"/>
  <c r="C34" i="18"/>
  <c r="H34" i="18" s="1"/>
  <c r="C33" i="18"/>
  <c r="H33" i="18" s="1"/>
  <c r="C32" i="18"/>
  <c r="H32" i="18" s="1"/>
  <c r="C31" i="18"/>
  <c r="H31" i="18" s="1"/>
  <c r="C30" i="18"/>
  <c r="H30" i="18" s="1"/>
  <c r="C29" i="18"/>
  <c r="H29" i="18" s="1"/>
  <c r="C28" i="18"/>
  <c r="H28" i="18" s="1"/>
  <c r="C27" i="18"/>
  <c r="H27" i="18" s="1"/>
  <c r="C26" i="18"/>
  <c r="H26" i="18" s="1"/>
  <c r="C25" i="18"/>
  <c r="H25" i="18" s="1"/>
  <c r="C24" i="18"/>
  <c r="H24" i="18" s="1"/>
  <c r="C23" i="18"/>
  <c r="H23" i="18" s="1"/>
  <c r="C22" i="18"/>
  <c r="H22" i="18" s="1"/>
  <c r="C21" i="18"/>
  <c r="H21" i="18" s="1"/>
  <c r="C20" i="18"/>
  <c r="H20" i="18" s="1"/>
  <c r="C19" i="18"/>
  <c r="H19" i="18" s="1"/>
  <c r="C18" i="18"/>
  <c r="H18" i="18" s="1"/>
  <c r="C17" i="18"/>
  <c r="H17" i="18" s="1"/>
  <c r="C16" i="18"/>
  <c r="H16" i="18" s="1"/>
  <c r="C15" i="18"/>
  <c r="H15" i="18" s="1"/>
  <c r="C14" i="18"/>
  <c r="H14" i="18" s="1"/>
  <c r="C13" i="18"/>
  <c r="H13" i="18" s="1"/>
  <c r="C12" i="18"/>
  <c r="H12" i="18" s="1"/>
  <c r="C11" i="18"/>
  <c r="H11" i="18" s="1"/>
  <c r="C10" i="18"/>
  <c r="H10" i="18" s="1"/>
  <c r="C9" i="18"/>
  <c r="H9" i="18" s="1"/>
  <c r="I9" i="18" s="1"/>
  <c r="C8" i="18"/>
  <c r="H8" i="18" s="1"/>
  <c r="C7" i="18"/>
  <c r="H7" i="18" s="1"/>
  <c r="C6" i="18"/>
  <c r="H6" i="18" s="1"/>
  <c r="C5" i="18"/>
  <c r="H5" i="18" s="1"/>
  <c r="C4" i="18"/>
  <c r="H4" i="18" s="1"/>
  <c r="C3" i="18"/>
  <c r="C2" i="18"/>
  <c r="H2" i="18" s="1"/>
  <c r="B11" i="14"/>
  <c r="A173" i="17"/>
  <c r="A167" i="17"/>
  <c r="A85" i="17"/>
  <c r="A163" i="17"/>
  <c r="A162" i="17"/>
  <c r="A161" i="17"/>
  <c r="A160" i="17"/>
  <c r="A159" i="17"/>
  <c r="A155" i="17"/>
  <c r="A154" i="17"/>
  <c r="A153" i="17"/>
  <c r="A152" i="17"/>
  <c r="A151" i="17"/>
  <c r="A150" i="17"/>
  <c r="A149" i="17"/>
  <c r="A148" i="17"/>
  <c r="A147" i="17"/>
  <c r="A146" i="17"/>
  <c r="A145" i="17"/>
  <c r="A144" i="17"/>
  <c r="A143" i="17"/>
  <c r="A142" i="17"/>
  <c r="A141" i="17"/>
  <c r="A140" i="17"/>
  <c r="A139" i="17"/>
  <c r="A138" i="17"/>
  <c r="A137" i="17"/>
  <c r="A136" i="17"/>
  <c r="A135" i="17"/>
  <c r="A134" i="17"/>
  <c r="A133" i="17"/>
  <c r="A129" i="17" l="1"/>
  <c r="A128" i="17"/>
  <c r="A127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1" i="17" l="1"/>
  <c r="A100" i="17"/>
  <c r="A99" i="17"/>
  <c r="A98" i="17"/>
  <c r="A97" i="17"/>
  <c r="A96" i="17"/>
  <c r="A95" i="17"/>
  <c r="A94" i="17"/>
  <c r="A93" i="17"/>
  <c r="A92" i="17"/>
  <c r="A91" i="17"/>
  <c r="A87" i="17"/>
  <c r="A86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6" i="17" l="1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I31" i="18" l="1"/>
  <c r="I4" i="18"/>
  <c r="I8" i="18"/>
  <c r="I12" i="18"/>
  <c r="I28" i="18"/>
  <c r="I36" i="18"/>
  <c r="I5" i="18"/>
  <c r="I17" i="18"/>
  <c r="I25" i="18"/>
  <c r="I33" i="18"/>
  <c r="I37" i="18"/>
  <c r="I6" i="18"/>
  <c r="I10" i="18"/>
  <c r="I14" i="18"/>
  <c r="I18" i="18"/>
  <c r="I22" i="18"/>
  <c r="I30" i="18"/>
  <c r="I34" i="18"/>
  <c r="I38" i="18"/>
  <c r="I35" i="18"/>
  <c r="I32" i="18"/>
  <c r="I29" i="18"/>
  <c r="I27" i="18"/>
  <c r="I26" i="18"/>
  <c r="I24" i="18"/>
  <c r="I23" i="18"/>
  <c r="I21" i="18"/>
  <c r="I20" i="18"/>
  <c r="I19" i="18"/>
  <c r="I16" i="18"/>
  <c r="I15" i="18"/>
  <c r="I13" i="18"/>
  <c r="I11" i="18"/>
  <c r="I7" i="18"/>
  <c r="B5" i="18"/>
  <c r="B4" i="18"/>
  <c r="B3" i="18"/>
  <c r="B2" i="18"/>
  <c r="H40" i="18" l="1"/>
  <c r="I2" i="18"/>
  <c r="I40" i="18" s="1"/>
  <c r="A443" i="15"/>
  <c r="A439" i="15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9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A384" i="15"/>
  <c r="A383" i="15"/>
  <c r="A382" i="15"/>
  <c r="A381" i="15"/>
  <c r="A380" i="15"/>
  <c r="A379" i="15"/>
  <c r="A378" i="15"/>
  <c r="A377" i="15"/>
  <c r="A376" i="15"/>
  <c r="A375" i="15"/>
  <c r="A374" i="15"/>
  <c r="A373" i="15"/>
  <c r="A372" i="15"/>
  <c r="A371" i="15"/>
  <c r="A370" i="15"/>
  <c r="A369" i="15"/>
  <c r="A368" i="15"/>
  <c r="A367" i="15"/>
  <c r="A366" i="15"/>
  <c r="A365" i="15"/>
  <c r="A364" i="15"/>
  <c r="A363" i="15"/>
  <c r="A362" i="15"/>
  <c r="A361" i="15"/>
  <c r="A360" i="15"/>
  <c r="A359" i="15"/>
  <c r="A358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A333" i="15"/>
  <c r="A332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7" i="15"/>
  <c r="A306" i="15"/>
  <c r="A305" i="15"/>
  <c r="A304" i="15"/>
  <c r="A303" i="15"/>
  <c r="A302" i="15"/>
  <c r="A301" i="15"/>
  <c r="A300" i="15"/>
  <c r="A299" i="15"/>
  <c r="A298" i="15"/>
  <c r="A297" i="15"/>
  <c r="A296" i="15"/>
  <c r="A295" i="15"/>
  <c r="A294" i="15"/>
  <c r="A293" i="15"/>
  <c r="A292" i="15"/>
  <c r="A291" i="15"/>
  <c r="A290" i="15"/>
  <c r="A289" i="15"/>
  <c r="A288" i="15"/>
  <c r="A287" i="15"/>
  <c r="A286" i="15"/>
  <c r="A285" i="15"/>
  <c r="A284" i="15"/>
  <c r="A283" i="15"/>
  <c r="A282" i="15"/>
  <c r="A281" i="15"/>
  <c r="A280" i="15"/>
  <c r="A279" i="15"/>
  <c r="A278" i="15"/>
  <c r="A277" i="15"/>
  <c r="A276" i="15"/>
  <c r="A275" i="15"/>
  <c r="A274" i="15"/>
  <c r="A273" i="15"/>
  <c r="A272" i="15"/>
  <c r="A271" i="15"/>
  <c r="A270" i="15"/>
  <c r="A269" i="15"/>
  <c r="A268" i="15"/>
  <c r="A267" i="15"/>
  <c r="A266" i="15"/>
  <c r="A265" i="15"/>
  <c r="A264" i="15"/>
  <c r="A263" i="15"/>
  <c r="A262" i="15"/>
  <c r="A261" i="15"/>
  <c r="A260" i="15"/>
  <c r="A259" i="15"/>
  <c r="A258" i="15"/>
  <c r="A257" i="15"/>
  <c r="A256" i="15"/>
  <c r="A255" i="15"/>
  <c r="A254" i="15"/>
  <c r="A253" i="15"/>
  <c r="A252" i="15"/>
  <c r="A251" i="15"/>
  <c r="A250" i="15"/>
  <c r="A249" i="15"/>
  <c r="A248" i="15"/>
  <c r="A247" i="15"/>
  <c r="A246" i="15"/>
  <c r="A245" i="15"/>
  <c r="A244" i="15"/>
  <c r="A243" i="15"/>
  <c r="A242" i="15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7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79" i="15"/>
  <c r="A178" i="15"/>
  <c r="A177" i="15"/>
  <c r="A176" i="15"/>
  <c r="A175" i="15"/>
  <c r="A174" i="15"/>
  <c r="A173" i="15"/>
  <c r="A172" i="15"/>
  <c r="A171" i="15"/>
  <c r="A170" i="15"/>
  <c r="A169" i="15"/>
  <c r="A168" i="15"/>
  <c r="A167" i="15"/>
  <c r="A166" i="15"/>
  <c r="A165" i="15"/>
  <c r="A164" i="15"/>
  <c r="A163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5" i="15"/>
  <c r="A144" i="15"/>
  <c r="A143" i="15"/>
  <c r="A142" i="15"/>
  <c r="A141" i="15"/>
  <c r="A140" i="15"/>
  <c r="A139" i="15"/>
  <c r="A138" i="15"/>
  <c r="A137" i="15"/>
  <c r="A136" i="15"/>
  <c r="A135" i="15"/>
  <c r="A134" i="15"/>
  <c r="A133" i="15"/>
  <c r="A132" i="15"/>
  <c r="A131" i="15"/>
  <c r="A130" i="15"/>
  <c r="A129" i="15"/>
  <c r="A128" i="15"/>
  <c r="A127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4" i="15"/>
  <c r="A93" i="15"/>
  <c r="A89" i="15"/>
  <c r="A88" i="15"/>
  <c r="A87" i="15"/>
  <c r="A51" i="15"/>
  <c r="A83" i="15"/>
  <c r="A79" i="15" l="1"/>
  <c r="A78" i="15"/>
  <c r="A77" i="15"/>
  <c r="A76" i="15"/>
  <c r="A75" i="15"/>
  <c r="A74" i="15"/>
  <c r="A73" i="15"/>
  <c r="A72" i="15"/>
  <c r="A71" i="15"/>
  <c r="A50" i="15"/>
  <c r="A63" i="15" l="1"/>
  <c r="A62" i="15"/>
  <c r="A61" i="15"/>
  <c r="A60" i="15"/>
  <c r="A59" i="15"/>
  <c r="A58" i="15"/>
  <c r="A57" i="15"/>
  <c r="A56" i="15"/>
  <c r="A55" i="15"/>
  <c r="A54" i="15"/>
  <c r="A53" i="15"/>
  <c r="A52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1" i="15" l="1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I35" i="14" l="1"/>
  <c r="J35" i="14" s="1"/>
  <c r="I31" i="14"/>
  <c r="J31" i="14" s="1"/>
  <c r="I27" i="14"/>
  <c r="J27" i="14" s="1"/>
  <c r="I23" i="14"/>
  <c r="J23" i="14" s="1"/>
  <c r="I19" i="14"/>
  <c r="J19" i="14" s="1"/>
  <c r="I15" i="14"/>
  <c r="J15" i="14" s="1"/>
  <c r="I11" i="14"/>
  <c r="J11" i="14" s="1"/>
  <c r="I7" i="14"/>
  <c r="J7" i="14" s="1"/>
  <c r="I3" i="14"/>
  <c r="J3" i="14" s="1"/>
  <c r="I38" i="14"/>
  <c r="J38" i="14" s="1"/>
  <c r="I34" i="14"/>
  <c r="J34" i="14" s="1"/>
  <c r="I30" i="14"/>
  <c r="J30" i="14" s="1"/>
  <c r="I26" i="14"/>
  <c r="J26" i="14" s="1"/>
  <c r="I22" i="14"/>
  <c r="J22" i="14" s="1"/>
  <c r="I18" i="14"/>
  <c r="J18" i="14" s="1"/>
  <c r="I14" i="14"/>
  <c r="J14" i="14" s="1"/>
  <c r="I10" i="14"/>
  <c r="J10" i="14" s="1"/>
  <c r="J6" i="14"/>
  <c r="I37" i="14"/>
  <c r="J37" i="14" s="1"/>
  <c r="I33" i="14"/>
  <c r="J33" i="14" s="1"/>
  <c r="I29" i="14"/>
  <c r="J29" i="14" s="1"/>
  <c r="I25" i="14"/>
  <c r="J25" i="14" s="1"/>
  <c r="I21" i="14"/>
  <c r="J21" i="14" s="1"/>
  <c r="I17" i="14"/>
  <c r="J17" i="14" s="1"/>
  <c r="I13" i="14"/>
  <c r="J13" i="14" s="1"/>
  <c r="I9" i="14"/>
  <c r="J9" i="14" s="1"/>
  <c r="I5" i="14"/>
  <c r="J5" i="14" s="1"/>
  <c r="I36" i="14"/>
  <c r="J36" i="14" s="1"/>
  <c r="I32" i="14"/>
  <c r="J32" i="14" s="1"/>
  <c r="I28" i="14"/>
  <c r="J28" i="14" s="1"/>
  <c r="I24" i="14"/>
  <c r="J24" i="14" s="1"/>
  <c r="I20" i="14"/>
  <c r="J20" i="14" s="1"/>
  <c r="I16" i="14"/>
  <c r="J16" i="14" s="1"/>
  <c r="I12" i="14"/>
  <c r="J12" i="14" s="1"/>
  <c r="I8" i="14"/>
  <c r="J8" i="14" s="1"/>
  <c r="J4" i="14"/>
  <c r="I2" i="14"/>
  <c r="J2" i="14" s="1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0" i="14"/>
  <c r="B9" i="14"/>
  <c r="B8" i="14"/>
  <c r="B7" i="14"/>
  <c r="B6" i="14"/>
  <c r="B4" i="14"/>
  <c r="B3" i="14"/>
  <c r="B2" i="14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J38" i="10"/>
  <c r="K38" i="10" s="1"/>
  <c r="J37" i="10"/>
  <c r="K37" i="10" s="1"/>
  <c r="J36" i="10"/>
  <c r="K36" i="10" s="1"/>
  <c r="J35" i="10"/>
  <c r="K35" i="10" s="1"/>
  <c r="J34" i="10"/>
  <c r="K34" i="10" s="1"/>
  <c r="J33" i="10"/>
  <c r="K33" i="10" s="1"/>
  <c r="J32" i="10"/>
  <c r="K32" i="10" s="1"/>
  <c r="J31" i="10"/>
  <c r="K31" i="10" s="1"/>
  <c r="J30" i="10"/>
  <c r="K30" i="10" s="1"/>
  <c r="J29" i="10"/>
  <c r="K29" i="10" s="1"/>
  <c r="J28" i="10"/>
  <c r="K28" i="10" s="1"/>
  <c r="J27" i="10"/>
  <c r="K27" i="10" s="1"/>
  <c r="J26" i="10"/>
  <c r="K26" i="10" s="1"/>
  <c r="J25" i="10"/>
  <c r="K25" i="10" s="1"/>
  <c r="J24" i="10"/>
  <c r="K24" i="10" s="1"/>
  <c r="J23" i="10"/>
  <c r="K23" i="10" s="1"/>
  <c r="J22" i="10"/>
  <c r="K22" i="10" s="1"/>
  <c r="J21" i="10"/>
  <c r="K21" i="10" s="1"/>
  <c r="J20" i="10"/>
  <c r="K20" i="10" s="1"/>
  <c r="J19" i="10"/>
  <c r="K19" i="10" s="1"/>
  <c r="J18" i="10"/>
  <c r="K18" i="10" s="1"/>
  <c r="J17" i="10"/>
  <c r="K17" i="10" s="1"/>
  <c r="J16" i="10"/>
  <c r="K16" i="10" s="1"/>
  <c r="J15" i="10"/>
  <c r="K15" i="10" s="1"/>
  <c r="J14" i="10"/>
  <c r="K14" i="10" s="1"/>
  <c r="J13" i="10"/>
  <c r="K13" i="10" s="1"/>
  <c r="J12" i="10"/>
  <c r="K12" i="10" s="1"/>
  <c r="J11" i="10"/>
  <c r="K11" i="10" s="1"/>
  <c r="J10" i="10"/>
  <c r="K10" i="10" s="1"/>
  <c r="J9" i="10"/>
  <c r="K9" i="10" s="1"/>
  <c r="J8" i="10"/>
  <c r="K8" i="10" s="1"/>
  <c r="J7" i="10"/>
  <c r="K7" i="10" s="1"/>
  <c r="J40" i="14" l="1"/>
  <c r="F46" i="2" s="1"/>
  <c r="I40" i="14"/>
  <c r="A102" i="11"/>
  <c r="A86" i="11"/>
  <c r="A85" i="11"/>
  <c r="A84" i="11"/>
  <c r="A83" i="11"/>
  <c r="A82" i="11"/>
  <c r="A81" i="11"/>
  <c r="A67" i="11"/>
  <c r="A147" i="11" l="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93" i="11" l="1"/>
  <c r="A92" i="11"/>
  <c r="A91" i="11"/>
  <c r="A90" i="11"/>
  <c r="A104" i="11"/>
  <c r="A89" i="11"/>
  <c r="A103" i="11"/>
  <c r="A101" i="11"/>
  <c r="A88" i="11"/>
  <c r="A100" i="11"/>
  <c r="A99" i="11"/>
  <c r="A87" i="11"/>
  <c r="A98" i="11"/>
  <c r="A97" i="11"/>
  <c r="A96" i="11"/>
  <c r="A95" i="11"/>
  <c r="A94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6" i="11"/>
  <c r="A65" i="11"/>
  <c r="A64" i="11"/>
  <c r="A53" i="11"/>
  <c r="A52" i="11"/>
  <c r="A51" i="11"/>
  <c r="A59" i="11"/>
  <c r="A58" i="11"/>
  <c r="A50" i="11"/>
  <c r="A57" i="11"/>
  <c r="A56" i="11"/>
  <c r="A55" i="11"/>
  <c r="A54" i="11"/>
  <c r="A48" i="11"/>
  <c r="A47" i="11"/>
  <c r="A49" i="11"/>
  <c r="A45" i="11"/>
  <c r="A46" i="11"/>
  <c r="A43" i="11"/>
  <c r="A42" i="11"/>
  <c r="A44" i="11"/>
  <c r="A41" i="11"/>
  <c r="A13" i="11"/>
  <c r="A12" i="11"/>
  <c r="A11" i="11"/>
  <c r="A10" i="11"/>
  <c r="A9" i="11"/>
  <c r="A8" i="11"/>
  <c r="A7" i="11"/>
  <c r="A6" i="11"/>
  <c r="A5" i="11"/>
  <c r="A4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J2" i="10" l="1"/>
  <c r="J3" i="10"/>
  <c r="K3" i="10" s="1"/>
  <c r="J5" i="10"/>
  <c r="K5" i="10" s="1"/>
  <c r="J6" i="10"/>
  <c r="K6" i="10" s="1"/>
  <c r="K4" i="10"/>
  <c r="B4" i="10"/>
  <c r="B3" i="10"/>
  <c r="B2" i="10"/>
  <c r="B10" i="10" l="1"/>
  <c r="B9" i="10"/>
  <c r="B8" i="10"/>
  <c r="B7" i="10"/>
  <c r="B6" i="10"/>
  <c r="B5" i="10"/>
  <c r="K2" i="10"/>
  <c r="I4" i="1"/>
  <c r="J4" i="1" s="1"/>
  <c r="I3" i="1"/>
  <c r="J3" i="1" s="1"/>
  <c r="J547" i="5"/>
  <c r="J546" i="5"/>
  <c r="J545" i="5"/>
  <c r="J544" i="5"/>
  <c r="J543" i="5"/>
  <c r="J542" i="5"/>
  <c r="J541" i="5"/>
  <c r="J540" i="5"/>
  <c r="J539" i="5"/>
  <c r="J538" i="5"/>
  <c r="J537" i="5"/>
  <c r="J536" i="5"/>
  <c r="J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11" i="5"/>
  <c r="J510" i="5"/>
  <c r="J509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I2" i="1"/>
  <c r="J2" i="1" s="1"/>
  <c r="J479" i="5"/>
  <c r="J478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443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K40" i="10" l="1"/>
  <c r="F43" i="2" s="1"/>
  <c r="J40" i="10"/>
  <c r="J42" i="1"/>
  <c r="F31" i="2" s="1"/>
  <c r="I42" i="1"/>
  <c r="F50" i="2" l="1"/>
</calcChain>
</file>

<file path=xl/sharedStrings.xml><?xml version="1.0" encoding="utf-8"?>
<sst xmlns="http://schemas.openxmlformats.org/spreadsheetml/2006/main" count="5856" uniqueCount="913">
  <si>
    <t>Rural</t>
  </si>
  <si>
    <t>Urban</t>
  </si>
  <si>
    <t>Private</t>
  </si>
  <si>
    <t>Causeways</t>
  </si>
  <si>
    <t>Major Culverts</t>
  </si>
  <si>
    <t>Pipe Culverts</t>
  </si>
  <si>
    <t>Table Drains</t>
  </si>
  <si>
    <t>Drains</t>
  </si>
  <si>
    <t>Flood Protection</t>
  </si>
  <si>
    <t>Mains</t>
  </si>
  <si>
    <t>Nodes</t>
  </si>
  <si>
    <t>Nodes - Pits (Short Life Component)</t>
  </si>
  <si>
    <t>Nodes - Pits (Long Life Component)</t>
  </si>
  <si>
    <t>Retention Basins</t>
  </si>
  <si>
    <t>BANGALOW</t>
  </si>
  <si>
    <t>BILLINUDGEL</t>
  </si>
  <si>
    <t>BINNA BURRA</t>
  </si>
  <si>
    <t>BOOYONG</t>
  </si>
  <si>
    <t>BROKEN HEAD</t>
  </si>
  <si>
    <t>BRUNSWICK HEADS</t>
  </si>
  <si>
    <t>BYRON BAY</t>
  </si>
  <si>
    <t>CLUNES</t>
  </si>
  <si>
    <t>COOPERS SHOOT</t>
  </si>
  <si>
    <t>COORABELL</t>
  </si>
  <si>
    <t>EUREKA</t>
  </si>
  <si>
    <t>EWINGSDALE</t>
  </si>
  <si>
    <t>FEDERAL</t>
  </si>
  <si>
    <t>GOONENGERRY</t>
  </si>
  <si>
    <t>HAYTERS HILL</t>
  </si>
  <si>
    <t>HUONBROOK</t>
  </si>
  <si>
    <t>KOONYUM RANGE</t>
  </si>
  <si>
    <t>MAIN ARM</t>
  </si>
  <si>
    <t>McLEODS SHOOT</t>
  </si>
  <si>
    <t>MIDDLE POCKET</t>
  </si>
  <si>
    <t>MONTECOLLUM</t>
  </si>
  <si>
    <t>MULLUMBIMBY</t>
  </si>
  <si>
    <t>MULLUMBIMBY CREEK</t>
  </si>
  <si>
    <t>MYOCUM</t>
  </si>
  <si>
    <t>NASHUA</t>
  </si>
  <si>
    <t>NEW BRIGHTON</t>
  </si>
  <si>
    <t>NEWRYBAR</t>
  </si>
  <si>
    <t>NIGHTCAP</t>
  </si>
  <si>
    <t>OCEAN SHORES</t>
  </si>
  <si>
    <t>PALMWOODS</t>
  </si>
  <si>
    <t>POSSUM CREEK</t>
  </si>
  <si>
    <t>SKINNERS SHOOT</t>
  </si>
  <si>
    <t>SOUTH GOLDEN BEACH</t>
  </si>
  <si>
    <t>SUFFOLK PARK</t>
  </si>
  <si>
    <t>TALOFA</t>
  </si>
  <si>
    <t>THE POCKET</t>
  </si>
  <si>
    <t>TYAGARAH</t>
  </si>
  <si>
    <t>UPPER COOPERS CR</t>
  </si>
  <si>
    <t>UPPER MAIN ARM</t>
  </si>
  <si>
    <t>UPPER WILSONS CR</t>
  </si>
  <si>
    <t>WANGANUI</t>
  </si>
  <si>
    <t>WHIAN WHIAN</t>
  </si>
  <si>
    <t>WILSONS CREEK</t>
  </si>
  <si>
    <t>WOOYUNG</t>
  </si>
  <si>
    <t>YELGUN</t>
  </si>
  <si>
    <t>Location</t>
  </si>
  <si>
    <t>Description of Development</t>
  </si>
  <si>
    <t>BYRON SHIRE COUNCIL ASSET CREATION FORM</t>
  </si>
  <si>
    <t>Parcel Number</t>
  </si>
  <si>
    <t>Property Description</t>
  </si>
  <si>
    <t>Certificate Number</t>
  </si>
  <si>
    <t>Roads</t>
  </si>
  <si>
    <t>Stormwater Drainage</t>
  </si>
  <si>
    <t>Buildings</t>
  </si>
  <si>
    <t>Open Space &amp; Recreation</t>
  </si>
  <si>
    <t>Water</t>
  </si>
  <si>
    <t>Sewer</t>
  </si>
  <si>
    <t>Asset Description</t>
  </si>
  <si>
    <t>Total Value of Dedications</t>
  </si>
  <si>
    <t>Description</t>
  </si>
  <si>
    <t>Location 2</t>
  </si>
  <si>
    <t>Asset Number</t>
  </si>
  <si>
    <t>Asset Sub Type 1</t>
  </si>
  <si>
    <t>Levee Banks</t>
  </si>
  <si>
    <t>Pipes</t>
  </si>
  <si>
    <t>Box Culverts</t>
  </si>
  <si>
    <t>PVC</t>
  </si>
  <si>
    <t>RCP</t>
  </si>
  <si>
    <t>Pipe Diameter (mm)</t>
  </si>
  <si>
    <t>Drain</t>
  </si>
  <si>
    <t>Field Inlet Pit</t>
  </si>
  <si>
    <t>Field Outlet</t>
  </si>
  <si>
    <t>FLUSH POINT</t>
  </si>
  <si>
    <t>Grated Inlet Pit</t>
  </si>
  <si>
    <t>Gross Pollutant Trap</t>
  </si>
  <si>
    <t>Inlet</t>
  </si>
  <si>
    <t>Inlet Pit</t>
  </si>
  <si>
    <t>Junction</t>
  </si>
  <si>
    <t>Junction Pit</t>
  </si>
  <si>
    <t>Letterbox Pit</t>
  </si>
  <si>
    <t>Pipe</t>
  </si>
  <si>
    <t>Pipe Culvert</t>
  </si>
  <si>
    <t>Railway Culvert</t>
  </si>
  <si>
    <t>Retention Basin</t>
  </si>
  <si>
    <t>Stainless Outlet</t>
  </si>
  <si>
    <t>Surcharge Pit</t>
  </si>
  <si>
    <t>Trash Grate</t>
  </si>
  <si>
    <t>Vdrain</t>
  </si>
  <si>
    <t>Butterfly Grate Pit</t>
  </si>
  <si>
    <t>Channel</t>
  </si>
  <si>
    <t>Dish Drain</t>
  </si>
  <si>
    <t>Drop Pit</t>
  </si>
  <si>
    <t>Floodgates</t>
  </si>
  <si>
    <t>Headwall</t>
  </si>
  <si>
    <t>Open Drain</t>
  </si>
  <si>
    <t>Outlet</t>
  </si>
  <si>
    <t>Overland Flowpaths</t>
  </si>
  <si>
    <t>Pumps</t>
  </si>
  <si>
    <t>Sediment Trap KIP - With Grate</t>
  </si>
  <si>
    <t>Soakage Pit</t>
  </si>
  <si>
    <t>Swail</t>
  </si>
  <si>
    <t>Kerb Inlet Pit</t>
  </si>
  <si>
    <t>Unit Value</t>
  </si>
  <si>
    <t>Street/Road Name</t>
  </si>
  <si>
    <t>Road Component</t>
  </si>
  <si>
    <t>Surface</t>
  </si>
  <si>
    <t>Base</t>
  </si>
  <si>
    <t>Formation</t>
  </si>
  <si>
    <t>AC Deep Lift Seal</t>
  </si>
  <si>
    <t>Reconstruction</t>
  </si>
  <si>
    <t>Reseal</t>
  </si>
  <si>
    <t>Culverts</t>
  </si>
  <si>
    <t>375x225mm</t>
  </si>
  <si>
    <t>Dia</t>
  </si>
  <si>
    <t>RCBC</t>
  </si>
  <si>
    <t>600x450mm</t>
  </si>
  <si>
    <t>750x600mm</t>
  </si>
  <si>
    <t>1200x900mm</t>
  </si>
  <si>
    <t>1200x1200mm</t>
  </si>
  <si>
    <t>4000x3115mm</t>
  </si>
  <si>
    <t>1/300x150</t>
  </si>
  <si>
    <t>(mm)</t>
  </si>
  <si>
    <t>1/300x225</t>
  </si>
  <si>
    <t>1/375x150</t>
  </si>
  <si>
    <t>1/375x225</t>
  </si>
  <si>
    <t>1/450x150</t>
  </si>
  <si>
    <t>1/450x225</t>
  </si>
  <si>
    <t>1/450x300</t>
  </si>
  <si>
    <t>1/600x150</t>
  </si>
  <si>
    <t>1/600x225</t>
  </si>
  <si>
    <t>1/600x300</t>
  </si>
  <si>
    <t>1/600x375</t>
  </si>
  <si>
    <t>1/600x450</t>
  </si>
  <si>
    <t>1/600x600</t>
  </si>
  <si>
    <t>1/750x150</t>
  </si>
  <si>
    <t>1/750x225</t>
  </si>
  <si>
    <t>1/750x300</t>
  </si>
  <si>
    <t>1/750x375</t>
  </si>
  <si>
    <t>1/750x450</t>
  </si>
  <si>
    <t>1/750x600</t>
  </si>
  <si>
    <t>1/900x150</t>
  </si>
  <si>
    <t>1/900x225</t>
  </si>
  <si>
    <t>1/900x300</t>
  </si>
  <si>
    <t>1/900x450</t>
  </si>
  <si>
    <t>1/900x600</t>
  </si>
  <si>
    <t>1/900x750</t>
  </si>
  <si>
    <t>1/1200x225</t>
  </si>
  <si>
    <t>1/1200x300</t>
  </si>
  <si>
    <t>1/1200x375</t>
  </si>
  <si>
    <t>1/1200x450</t>
  </si>
  <si>
    <t>1/1200x600</t>
  </si>
  <si>
    <t>1/1200x750</t>
  </si>
  <si>
    <t>1/1200x900</t>
  </si>
  <si>
    <t>1/1200x1200</t>
  </si>
  <si>
    <t>1/1500x600</t>
  </si>
  <si>
    <t>1/1500x900</t>
  </si>
  <si>
    <t>1/1500x1200</t>
  </si>
  <si>
    <t>1/1500x1500</t>
  </si>
  <si>
    <t>1/1800x600</t>
  </si>
  <si>
    <t>1/1800x900</t>
  </si>
  <si>
    <t>1/1800x1200</t>
  </si>
  <si>
    <t>1/1800x1500</t>
  </si>
  <si>
    <t>1/1800x1800</t>
  </si>
  <si>
    <t>1/2100x600</t>
  </si>
  <si>
    <t>1/2100x900</t>
  </si>
  <si>
    <t>1/2100x1200</t>
  </si>
  <si>
    <t>1/2100x1500</t>
  </si>
  <si>
    <t>1/2400x600</t>
  </si>
  <si>
    <t>1/2400x900</t>
  </si>
  <si>
    <t>1/2400x1200</t>
  </si>
  <si>
    <t>1/2400x1500</t>
  </si>
  <si>
    <t>1/2700x900</t>
  </si>
  <si>
    <t>1/2700x1200</t>
  </si>
  <si>
    <t>1/2700x1500</t>
  </si>
  <si>
    <t>1/2100x1800</t>
  </si>
  <si>
    <t>1/2100x2100</t>
  </si>
  <si>
    <t>1/2400x1800</t>
  </si>
  <si>
    <t>1/2400x2100</t>
  </si>
  <si>
    <t>1/2400x2400</t>
  </si>
  <si>
    <t>1/2700x2100</t>
  </si>
  <si>
    <t>1/2700x2400</t>
  </si>
  <si>
    <t>1/3000x1200</t>
  </si>
  <si>
    <t>1/3000x1500</t>
  </si>
  <si>
    <t>1/3000x1800</t>
  </si>
  <si>
    <t>1/3000x2100</t>
  </si>
  <si>
    <t>1/3000x2400</t>
  </si>
  <si>
    <t>1/3600x1200</t>
  </si>
  <si>
    <t>1/3600x1500</t>
  </si>
  <si>
    <t>1/3600x2400</t>
  </si>
  <si>
    <t>2/300x150</t>
  </si>
  <si>
    <t>2/300x225</t>
  </si>
  <si>
    <t>2/375x150</t>
  </si>
  <si>
    <t>2/375x225</t>
  </si>
  <si>
    <t>2/450x150</t>
  </si>
  <si>
    <t>2/450x225</t>
  </si>
  <si>
    <t>2/450x300</t>
  </si>
  <si>
    <t>2/600x150</t>
  </si>
  <si>
    <t>2/600x225</t>
  </si>
  <si>
    <t>2/600x300</t>
  </si>
  <si>
    <t>2/600x375</t>
  </si>
  <si>
    <t>2/600x450</t>
  </si>
  <si>
    <t>2/600x600</t>
  </si>
  <si>
    <t>2/750x150</t>
  </si>
  <si>
    <t>2/750x225</t>
  </si>
  <si>
    <t>2/750x300</t>
  </si>
  <si>
    <t>2/750x375</t>
  </si>
  <si>
    <t>2/750x450</t>
  </si>
  <si>
    <t>2/750x600</t>
  </si>
  <si>
    <t>2/900x150</t>
  </si>
  <si>
    <t>2/900x225</t>
  </si>
  <si>
    <t>2/900x300</t>
  </si>
  <si>
    <t>2/900x450</t>
  </si>
  <si>
    <t>2/900x600</t>
  </si>
  <si>
    <t>2/900x750</t>
  </si>
  <si>
    <t>2/1200x225</t>
  </si>
  <si>
    <t>2/1200x300</t>
  </si>
  <si>
    <t>2/1200x375</t>
  </si>
  <si>
    <t>2/1200x450</t>
  </si>
  <si>
    <t>2/1200x600</t>
  </si>
  <si>
    <t>2/1200x750</t>
  </si>
  <si>
    <t>2/1200x900</t>
  </si>
  <si>
    <t>2/1200x1200</t>
  </si>
  <si>
    <t>2/1500x600</t>
  </si>
  <si>
    <t>2/1500x900</t>
  </si>
  <si>
    <t>2/1500x1200</t>
  </si>
  <si>
    <t>2/1500x1500</t>
  </si>
  <si>
    <t>2/1800x600</t>
  </si>
  <si>
    <t>2/1800x900</t>
  </si>
  <si>
    <t>2/1800x1200</t>
  </si>
  <si>
    <t>2/1800x1500</t>
  </si>
  <si>
    <t>2/1800x1800</t>
  </si>
  <si>
    <t>2/2100x600</t>
  </si>
  <si>
    <t>2/2100x900</t>
  </si>
  <si>
    <t>2/2100x1200</t>
  </si>
  <si>
    <t>2/2100x1500</t>
  </si>
  <si>
    <t>2/2400x600</t>
  </si>
  <si>
    <t>2/2400x900</t>
  </si>
  <si>
    <t>2/2400x1200</t>
  </si>
  <si>
    <t>2/2400x1500</t>
  </si>
  <si>
    <t>2/2700x900</t>
  </si>
  <si>
    <t>2/2700x1200</t>
  </si>
  <si>
    <t>2/2700x1500</t>
  </si>
  <si>
    <t>2/2100x1800</t>
  </si>
  <si>
    <t>2/2100x2100</t>
  </si>
  <si>
    <t>2/2400x1800</t>
  </si>
  <si>
    <t>2/2400x2100</t>
  </si>
  <si>
    <t>2/2400x2400</t>
  </si>
  <si>
    <t>2/2700x2100</t>
  </si>
  <si>
    <t>2/2700x2400</t>
  </si>
  <si>
    <t>2/3000x1200</t>
  </si>
  <si>
    <t>2/3000x1500</t>
  </si>
  <si>
    <t>2/3000x1800</t>
  </si>
  <si>
    <t>2/3000x2100</t>
  </si>
  <si>
    <t>2/3000x2400</t>
  </si>
  <si>
    <t>2/3600x1200</t>
  </si>
  <si>
    <t>2/3600x1500</t>
  </si>
  <si>
    <t>2/3600x2400</t>
  </si>
  <si>
    <t>3/300x150</t>
  </si>
  <si>
    <t>3/300x225</t>
  </si>
  <si>
    <t>3/375x150</t>
  </si>
  <si>
    <t>3/375x225</t>
  </si>
  <si>
    <t>3/450x150</t>
  </si>
  <si>
    <t>3/450x225</t>
  </si>
  <si>
    <t>3/450x300</t>
  </si>
  <si>
    <t>3/600x150</t>
  </si>
  <si>
    <t>3/600x225</t>
  </si>
  <si>
    <t>3/600x300</t>
  </si>
  <si>
    <t>3/600x375</t>
  </si>
  <si>
    <t>3/600x450</t>
  </si>
  <si>
    <t>3/600x600</t>
  </si>
  <si>
    <t>3/750x150</t>
  </si>
  <si>
    <t>3/750x225</t>
  </si>
  <si>
    <t>3/750x300</t>
  </si>
  <si>
    <t>3/750x375</t>
  </si>
  <si>
    <t>3/750x450</t>
  </si>
  <si>
    <t>3/750x600</t>
  </si>
  <si>
    <t>3/900x150</t>
  </si>
  <si>
    <t>3/900x225</t>
  </si>
  <si>
    <t>3/900x300</t>
  </si>
  <si>
    <t>3/900x450</t>
  </si>
  <si>
    <t>3/900x600</t>
  </si>
  <si>
    <t>3/900x750</t>
  </si>
  <si>
    <t>3/1200x225</t>
  </si>
  <si>
    <t>3/1200x300</t>
  </si>
  <si>
    <t>3/1200x375</t>
  </si>
  <si>
    <t>3/1200x450</t>
  </si>
  <si>
    <t>3/1200x600</t>
  </si>
  <si>
    <t>3/1200x750</t>
  </si>
  <si>
    <t>3/1200x900</t>
  </si>
  <si>
    <t>3/1200x1200</t>
  </si>
  <si>
    <t>3/1500x600</t>
  </si>
  <si>
    <t>3/1500x900</t>
  </si>
  <si>
    <t>3/1500x1200</t>
  </si>
  <si>
    <t>3/1500x1500</t>
  </si>
  <si>
    <t>3/1800x600</t>
  </si>
  <si>
    <t>3/1800x900</t>
  </si>
  <si>
    <t>3/1800x1200</t>
  </si>
  <si>
    <t>3/1800x1500</t>
  </si>
  <si>
    <t>3/1800x1800</t>
  </si>
  <si>
    <t>3/2100x600</t>
  </si>
  <si>
    <t>3/2100x900</t>
  </si>
  <si>
    <t>3/2100x1200</t>
  </si>
  <si>
    <t>3/2100x1500</t>
  </si>
  <si>
    <t>3/2400x600</t>
  </si>
  <si>
    <t>3/2400x900</t>
  </si>
  <si>
    <t>3/2400x1200</t>
  </si>
  <si>
    <t>3/2400x1500</t>
  </si>
  <si>
    <t>3/2700x900</t>
  </si>
  <si>
    <t>3/2700x1200</t>
  </si>
  <si>
    <t>3/2700x1500</t>
  </si>
  <si>
    <t>3/2100x1800</t>
  </si>
  <si>
    <t>3/2100x2100</t>
  </si>
  <si>
    <t>3/2400x1800</t>
  </si>
  <si>
    <t>3/2400x2100</t>
  </si>
  <si>
    <t>3/2400x2400</t>
  </si>
  <si>
    <t>3/2700x2100</t>
  </si>
  <si>
    <t>3/2700x2400</t>
  </si>
  <si>
    <t>3/3000x1200</t>
  </si>
  <si>
    <t>3/3000x1500</t>
  </si>
  <si>
    <t>3/3000x1800</t>
  </si>
  <si>
    <t>3/3000x2100</t>
  </si>
  <si>
    <t>3/3000x2400</t>
  </si>
  <si>
    <t>3/3600x1200</t>
  </si>
  <si>
    <t>3/3600x1500</t>
  </si>
  <si>
    <t>3/3600x2400</t>
  </si>
  <si>
    <t>4/300x150</t>
  </si>
  <si>
    <t>4/300x225</t>
  </si>
  <si>
    <t>4/375x150</t>
  </si>
  <si>
    <t>4/375x225</t>
  </si>
  <si>
    <t>4/450x150</t>
  </si>
  <si>
    <t>4/450x225</t>
  </si>
  <si>
    <t>4/450x300</t>
  </si>
  <si>
    <t>4/600x150</t>
  </si>
  <si>
    <t>4/600x225</t>
  </si>
  <si>
    <t>4/600x300</t>
  </si>
  <si>
    <t>4/600x375</t>
  </si>
  <si>
    <t>4/600x450</t>
  </si>
  <si>
    <t>4/600x600</t>
  </si>
  <si>
    <t>4/750x150</t>
  </si>
  <si>
    <t>4/750x225</t>
  </si>
  <si>
    <t>4/750x300</t>
  </si>
  <si>
    <t>4/750x375</t>
  </si>
  <si>
    <t>4/750x450</t>
  </si>
  <si>
    <t>4/750x600</t>
  </si>
  <si>
    <t>4/900x150</t>
  </si>
  <si>
    <t>4/900x225</t>
  </si>
  <si>
    <t>4/900x300</t>
  </si>
  <si>
    <t>4/900x450</t>
  </si>
  <si>
    <t>4/900x600</t>
  </si>
  <si>
    <t>4/900x750</t>
  </si>
  <si>
    <t>4/1200x225</t>
  </si>
  <si>
    <t>4/1200x300</t>
  </si>
  <si>
    <t>4/1200x375</t>
  </si>
  <si>
    <t>4/1200x450</t>
  </si>
  <si>
    <t>4/1200x600</t>
  </si>
  <si>
    <t>4/1200x750</t>
  </si>
  <si>
    <t>4/1200x900</t>
  </si>
  <si>
    <t>4/1200x1200</t>
  </si>
  <si>
    <t>4/1500x600</t>
  </si>
  <si>
    <t>4/1500x900</t>
  </si>
  <si>
    <t>4/1500x1200</t>
  </si>
  <si>
    <t>4/1500x1500</t>
  </si>
  <si>
    <t>4/1800x600</t>
  </si>
  <si>
    <t>4/1800x900</t>
  </si>
  <si>
    <t>4/1800x1200</t>
  </si>
  <si>
    <t>4/1800x1500</t>
  </si>
  <si>
    <t>4/1800x1800</t>
  </si>
  <si>
    <t>4/2100x600</t>
  </si>
  <si>
    <t>4/2100x900</t>
  </si>
  <si>
    <t>4/2100x1200</t>
  </si>
  <si>
    <t>4/2100x1500</t>
  </si>
  <si>
    <t>4/2400x600</t>
  </si>
  <si>
    <t>4/2400x900</t>
  </si>
  <si>
    <t>4/2400x1200</t>
  </si>
  <si>
    <t>4/2400x1500</t>
  </si>
  <si>
    <t>4/2700x900</t>
  </si>
  <si>
    <t>4/2700x1200</t>
  </si>
  <si>
    <t>4/2700x1500</t>
  </si>
  <si>
    <t>4/2100x1800</t>
  </si>
  <si>
    <t>4/2100x2100</t>
  </si>
  <si>
    <t>4/2400x1800</t>
  </si>
  <si>
    <t>4/2400x2100</t>
  </si>
  <si>
    <t>4/2400x2400</t>
  </si>
  <si>
    <t>4/2700x2100</t>
  </si>
  <si>
    <t>4/2700x2400</t>
  </si>
  <si>
    <t>4/3000x1200</t>
  </si>
  <si>
    <t>4/3000x1500</t>
  </si>
  <si>
    <t>4/3000x1800</t>
  </si>
  <si>
    <t>4/3000x2100</t>
  </si>
  <si>
    <t>4/3000x2400</t>
  </si>
  <si>
    <t>4/3600x1200</t>
  </si>
  <si>
    <t>4/3600x1500</t>
  </si>
  <si>
    <t>4/3600x2400</t>
  </si>
  <si>
    <t>5/300x150</t>
  </si>
  <si>
    <t>5/300x225</t>
  </si>
  <si>
    <t>5/375x150</t>
  </si>
  <si>
    <t>5/375x225</t>
  </si>
  <si>
    <t>5/450x150</t>
  </si>
  <si>
    <t>5/450x225</t>
  </si>
  <si>
    <t>5/450x300</t>
  </si>
  <si>
    <t>5/600x150</t>
  </si>
  <si>
    <t>5/600x225</t>
  </si>
  <si>
    <t>5/600x300</t>
  </si>
  <si>
    <t>5/600x375</t>
  </si>
  <si>
    <t>5/600x450</t>
  </si>
  <si>
    <t>5/600x600</t>
  </si>
  <si>
    <t>5/750x150</t>
  </si>
  <si>
    <t>5/750x225</t>
  </si>
  <si>
    <t>5/750x300</t>
  </si>
  <si>
    <t>5/750x375</t>
  </si>
  <si>
    <t>5/750x450</t>
  </si>
  <si>
    <t>5/750x600</t>
  </si>
  <si>
    <t>5/900x150</t>
  </si>
  <si>
    <t>5/900x225</t>
  </si>
  <si>
    <t>5/900x300</t>
  </si>
  <si>
    <t>5/900x450</t>
  </si>
  <si>
    <t>5/900x600</t>
  </si>
  <si>
    <t>5/900x750</t>
  </si>
  <si>
    <t>5/1200x225</t>
  </si>
  <si>
    <t>5/1200x300</t>
  </si>
  <si>
    <t>5/1200x375</t>
  </si>
  <si>
    <t>5/1200x450</t>
  </si>
  <si>
    <t>5/1200x600</t>
  </si>
  <si>
    <t>5/1200x750</t>
  </si>
  <si>
    <t>5/1200x900</t>
  </si>
  <si>
    <t>5/1200x1200</t>
  </si>
  <si>
    <t>5/1500x600</t>
  </si>
  <si>
    <t>5/1500x900</t>
  </si>
  <si>
    <t>5/1500x1200</t>
  </si>
  <si>
    <t>5/1500x1500</t>
  </si>
  <si>
    <t>5/1800x600</t>
  </si>
  <si>
    <t>5/1800x900</t>
  </si>
  <si>
    <t>5/1800x1200</t>
  </si>
  <si>
    <t>5/1800x1500</t>
  </si>
  <si>
    <t>5/1800x1800</t>
  </si>
  <si>
    <t>5/2100x600</t>
  </si>
  <si>
    <t>5/2100x900</t>
  </si>
  <si>
    <t>5/2100x1200</t>
  </si>
  <si>
    <t>5/2100x1500</t>
  </si>
  <si>
    <t>5/2400x600</t>
  </si>
  <si>
    <t>5/2400x900</t>
  </si>
  <si>
    <t>5/2400x1200</t>
  </si>
  <si>
    <t>5/2400x1500</t>
  </si>
  <si>
    <t>5/2700x900</t>
  </si>
  <si>
    <t>5/2700x1200</t>
  </si>
  <si>
    <t>5/2700x1500</t>
  </si>
  <si>
    <t>5/2100x1800</t>
  </si>
  <si>
    <t>5/2100x2100</t>
  </si>
  <si>
    <t>5/2400x1800</t>
  </si>
  <si>
    <t>5/2400x2100</t>
  </si>
  <si>
    <t>5/2400x2400</t>
  </si>
  <si>
    <t>5/2700x2100</t>
  </si>
  <si>
    <t>5/2700x2400</t>
  </si>
  <si>
    <t>5/3000x1200</t>
  </si>
  <si>
    <t>5/3000x1500</t>
  </si>
  <si>
    <t>5/3000x1800</t>
  </si>
  <si>
    <t>5/3000x2100</t>
  </si>
  <si>
    <t>5/3000x2400</t>
  </si>
  <si>
    <t>5/3600x1200</t>
  </si>
  <si>
    <t>5/3600x1500</t>
  </si>
  <si>
    <t>5/3600x2400</t>
  </si>
  <si>
    <t>300mm</t>
  </si>
  <si>
    <t>450mm</t>
  </si>
  <si>
    <t>600mm</t>
  </si>
  <si>
    <t>750mm</t>
  </si>
  <si>
    <t>Each</t>
  </si>
  <si>
    <t>Headwalls</t>
  </si>
  <si>
    <t>1/150</t>
  </si>
  <si>
    <t>1/300</t>
  </si>
  <si>
    <t>1/375</t>
  </si>
  <si>
    <t>1/450</t>
  </si>
  <si>
    <t>1/525</t>
  </si>
  <si>
    <t>1/600</t>
  </si>
  <si>
    <t>1/675</t>
  </si>
  <si>
    <t>1/750</t>
  </si>
  <si>
    <t>1/825</t>
  </si>
  <si>
    <t>1/900</t>
  </si>
  <si>
    <t>1/1050</t>
  </si>
  <si>
    <t>1/1200</t>
  </si>
  <si>
    <t>1/1350</t>
  </si>
  <si>
    <t>1/1500</t>
  </si>
  <si>
    <t>1/1650</t>
  </si>
  <si>
    <t>1/1800</t>
  </si>
  <si>
    <t>2/150</t>
  </si>
  <si>
    <t>2/300</t>
  </si>
  <si>
    <t>2/375</t>
  </si>
  <si>
    <t>2/450</t>
  </si>
  <si>
    <t>2/525</t>
  </si>
  <si>
    <t>2/600</t>
  </si>
  <si>
    <t>2/675</t>
  </si>
  <si>
    <t>2/750</t>
  </si>
  <si>
    <t>2/825</t>
  </si>
  <si>
    <t>2/900</t>
  </si>
  <si>
    <t>2/1050</t>
  </si>
  <si>
    <t>2/1200</t>
  </si>
  <si>
    <t>2/1350</t>
  </si>
  <si>
    <t>2/1500</t>
  </si>
  <si>
    <t>2/1650</t>
  </si>
  <si>
    <t>2/1800</t>
  </si>
  <si>
    <t>3/150</t>
  </si>
  <si>
    <t>3/300</t>
  </si>
  <si>
    <t>3/375</t>
  </si>
  <si>
    <t>3/450</t>
  </si>
  <si>
    <t>3/525</t>
  </si>
  <si>
    <t>3/600</t>
  </si>
  <si>
    <t>3/675</t>
  </si>
  <si>
    <t>3/750</t>
  </si>
  <si>
    <t>3/825</t>
  </si>
  <si>
    <t>3/900</t>
  </si>
  <si>
    <t>3/1050</t>
  </si>
  <si>
    <t>3/1200</t>
  </si>
  <si>
    <t>3/1350</t>
  </si>
  <si>
    <t>3/1500</t>
  </si>
  <si>
    <t>3/1650</t>
  </si>
  <si>
    <t>3/1800</t>
  </si>
  <si>
    <t>4/150</t>
  </si>
  <si>
    <t>4/300</t>
  </si>
  <si>
    <t>4/375</t>
  </si>
  <si>
    <t>4/450</t>
  </si>
  <si>
    <t>4/525</t>
  </si>
  <si>
    <t>4/600</t>
  </si>
  <si>
    <t>4/675</t>
  </si>
  <si>
    <t>4/750</t>
  </si>
  <si>
    <t>4/825</t>
  </si>
  <si>
    <t>4/900</t>
  </si>
  <si>
    <t>4/1050</t>
  </si>
  <si>
    <t>4/1200</t>
  </si>
  <si>
    <t>4/1350</t>
  </si>
  <si>
    <t>4/1500</t>
  </si>
  <si>
    <t>4/1650</t>
  </si>
  <si>
    <t>4/1800</t>
  </si>
  <si>
    <t>5/150</t>
  </si>
  <si>
    <t>5/300</t>
  </si>
  <si>
    <t>5/375</t>
  </si>
  <si>
    <t>5/450</t>
  </si>
  <si>
    <t>5/525</t>
  </si>
  <si>
    <t>5/600</t>
  </si>
  <si>
    <t>5/675</t>
  </si>
  <si>
    <t>5/750</t>
  </si>
  <si>
    <t>5/825</t>
  </si>
  <si>
    <t>5/900</t>
  </si>
  <si>
    <t>5/1050</t>
  </si>
  <si>
    <t>5/1200</t>
  </si>
  <si>
    <t>5/1350</t>
  </si>
  <si>
    <t>5/1500</t>
  </si>
  <si>
    <t>5/1650</t>
  </si>
  <si>
    <t>5/1800</t>
  </si>
  <si>
    <t>5/1950</t>
  </si>
  <si>
    <t>5/2100</t>
  </si>
  <si>
    <t>4/1950</t>
  </si>
  <si>
    <t>4/2100</t>
  </si>
  <si>
    <t>3/1950</t>
  </si>
  <si>
    <t>3/2100</t>
  </si>
  <si>
    <t>2/1950</t>
  </si>
  <si>
    <t>2/2100</t>
  </si>
  <si>
    <t>1/1950</t>
  </si>
  <si>
    <t>1/2100</t>
  </si>
  <si>
    <t>FRC</t>
  </si>
  <si>
    <t>100mm</t>
  </si>
  <si>
    <t>Dia_&lt;1.5m</t>
  </si>
  <si>
    <t>Depth</t>
  </si>
  <si>
    <t>150mm</t>
  </si>
  <si>
    <t>225mm</t>
  </si>
  <si>
    <t>250mm</t>
  </si>
  <si>
    <t>275mm</t>
  </si>
  <si>
    <t>350mm</t>
  </si>
  <si>
    <t>375mm</t>
  </si>
  <si>
    <t>400mm</t>
  </si>
  <si>
    <t>475mm</t>
  </si>
  <si>
    <t>500mm</t>
  </si>
  <si>
    <t>525mm</t>
  </si>
  <si>
    <t>550mm</t>
  </si>
  <si>
    <t>575mm</t>
  </si>
  <si>
    <t>625mm</t>
  </si>
  <si>
    <t>650mm</t>
  </si>
  <si>
    <t>675mm</t>
  </si>
  <si>
    <t>800mm</t>
  </si>
  <si>
    <t>825mm</t>
  </si>
  <si>
    <t>900mm</t>
  </si>
  <si>
    <t>950mm</t>
  </si>
  <si>
    <t>1000mm</t>
  </si>
  <si>
    <t>1050mm</t>
  </si>
  <si>
    <t>1200mm</t>
  </si>
  <si>
    <t>1350mm</t>
  </si>
  <si>
    <t>1500mm</t>
  </si>
  <si>
    <t>1650mm</t>
  </si>
  <si>
    <t>1800mm</t>
  </si>
  <si>
    <t>1950mm</t>
  </si>
  <si>
    <t>2100mm</t>
  </si>
  <si>
    <t>2170mm</t>
  </si>
  <si>
    <t>2400mm</t>
  </si>
  <si>
    <t>Dia_&gt;1.5m</t>
  </si>
  <si>
    <t>&lt;3m</t>
  </si>
  <si>
    <t>Dia_&gt;4.5m</t>
  </si>
  <si>
    <t>&lt;6m</t>
  </si>
  <si>
    <t>Dia_&gt;6m</t>
  </si>
  <si>
    <t>Concrete Pipes</t>
  </si>
  <si>
    <t>90mm</t>
  </si>
  <si>
    <t>Pipes PVC</t>
  </si>
  <si>
    <t>Manhole</t>
  </si>
  <si>
    <t>1000x1100</t>
  </si>
  <si>
    <t>Light</t>
  </si>
  <si>
    <t>Slab</t>
  </si>
  <si>
    <t>Heavy</t>
  </si>
  <si>
    <t>Junction_90x90mm</t>
  </si>
  <si>
    <t>Junction_150x100mm</t>
  </si>
  <si>
    <t>Junction_150x150mm</t>
  </si>
  <si>
    <t>Junction_225x225mm</t>
  </si>
  <si>
    <t>Junction_225x100mm</t>
  </si>
  <si>
    <t>Junction_225x150mm</t>
  </si>
  <si>
    <t>Junction_300x150mm</t>
  </si>
  <si>
    <t>Junction_300x250mm</t>
  </si>
  <si>
    <t>Junction_300x300mm</t>
  </si>
  <si>
    <t>Slotted</t>
  </si>
  <si>
    <t>Pipe_225mm</t>
  </si>
  <si>
    <t>Class</t>
  </si>
  <si>
    <t>Pipe_300mm</t>
  </si>
  <si>
    <t>Pipe_375mm</t>
  </si>
  <si>
    <t>Pipe_450mm</t>
  </si>
  <si>
    <t>Pipe_525mm</t>
  </si>
  <si>
    <t>Pipe_600mm</t>
  </si>
  <si>
    <t>Rural Causeway</t>
  </si>
  <si>
    <t>INTER-ALLOTMENT Junction Pit_LL</t>
  </si>
  <si>
    <t>INTER-ALLOTMENT_LL</t>
  </si>
  <si>
    <t>Junction_LL</t>
  </si>
  <si>
    <t>Long Life</t>
  </si>
  <si>
    <t>Kerb Inlet Pit - Grated</t>
  </si>
  <si>
    <t>Kerb Inlet Pit - No Grate</t>
  </si>
  <si>
    <t>Sediment Trap</t>
  </si>
  <si>
    <t>Sediment Trap GIP - Flush</t>
  </si>
  <si>
    <t>Headwall - With Grate</t>
  </si>
  <si>
    <t>Headwall - cast in-situ</t>
  </si>
  <si>
    <t>Headwall - Rock</t>
  </si>
  <si>
    <t>Detention Pit</t>
  </si>
  <si>
    <t>PVC Pipe</t>
  </si>
  <si>
    <t>BoxCulverts</t>
  </si>
  <si>
    <t>&lt;1.5m</t>
  </si>
  <si>
    <t>&gt;6m</t>
  </si>
  <si>
    <t>Unit of Measure</t>
  </si>
  <si>
    <t>Total Cost</t>
  </si>
  <si>
    <t>Quantity</t>
  </si>
  <si>
    <t>&gt;1.5m</t>
  </si>
  <si>
    <t>&gt;4.5m</t>
  </si>
  <si>
    <t>&gt;1.5m - &lt;3m</t>
  </si>
  <si>
    <t>&gt;4.5m - &lt;6m</t>
  </si>
  <si>
    <t>Metres</t>
  </si>
  <si>
    <t>TOTAL VALUE OF DEDICATED ASSETS</t>
  </si>
  <si>
    <t>Water Reuse Mains</t>
  </si>
  <si>
    <t>Water Monitor Control Stations</t>
  </si>
  <si>
    <t>Water Reuse Pump Stations</t>
  </si>
  <si>
    <t>Water Reuse Valves</t>
  </si>
  <si>
    <t>Water Valves</t>
  </si>
  <si>
    <t>Water Mains</t>
  </si>
  <si>
    <t>Water Treatment Plant</t>
  </si>
  <si>
    <t>Water Pump Stations</t>
  </si>
  <si>
    <t>Dam Weirs</t>
  </si>
  <si>
    <t>Water Reservoirs</t>
  </si>
  <si>
    <t>Pumping Stations</t>
  </si>
  <si>
    <t>Treatment</t>
  </si>
  <si>
    <t>Reservoirs</t>
  </si>
  <si>
    <t>Water Hydrants</t>
  </si>
  <si>
    <t>Diameter</t>
  </si>
  <si>
    <t>Material</t>
  </si>
  <si>
    <t>Unit Cost</t>
  </si>
  <si>
    <t>Stop Valve</t>
  </si>
  <si>
    <t>Scour Valve</t>
  </si>
  <si>
    <t>Pressure Compensating Valve</t>
  </si>
  <si>
    <t>Air Valve</t>
  </si>
  <si>
    <t>Air Valve Automatic</t>
  </si>
  <si>
    <t>Check Valve</t>
  </si>
  <si>
    <t>Pressure Reduction Valve</t>
  </si>
  <si>
    <t>Butterfly Valve</t>
  </si>
  <si>
    <t>Valve Pit</t>
  </si>
  <si>
    <t>Description 2</t>
  </si>
  <si>
    <t>Hydrant</t>
  </si>
  <si>
    <t>Ductile Iron Cement Lined Pipe</t>
  </si>
  <si>
    <t>Polyethylene Pipe</t>
  </si>
  <si>
    <t>Trunk Main</t>
  </si>
  <si>
    <t>Reticulation Main</t>
  </si>
  <si>
    <t>Water Meter</t>
  </si>
  <si>
    <t>Description 1</t>
  </si>
  <si>
    <t>Asset Classification</t>
  </si>
  <si>
    <t>Glass Reinforced Plastic Pipe</t>
  </si>
  <si>
    <t>Sewer Treatment Plant</t>
  </si>
  <si>
    <t>Sewer Rising Main Valves</t>
  </si>
  <si>
    <t>Sewer Rising Mains</t>
  </si>
  <si>
    <t>Sewer Pump Stations</t>
  </si>
  <si>
    <t>Pressure Sewer Boundary Valve</t>
  </si>
  <si>
    <t>Vacuum Sewer Pods</t>
  </si>
  <si>
    <t>Vacuum Sewer Mains</t>
  </si>
  <si>
    <t>Vacuum Sewer Valves</t>
  </si>
  <si>
    <t>Sewer Gravity Mains</t>
  </si>
  <si>
    <t>Gravity Sewer Manholes</t>
  </si>
  <si>
    <t>Sewer Gravity Main Valves</t>
  </si>
  <si>
    <t>Air Valve Sewer</t>
  </si>
  <si>
    <t>Stop Valve Sewer</t>
  </si>
  <si>
    <t>Manhole Sewer</t>
  </si>
  <si>
    <t>Scour Valve Sewer</t>
  </si>
  <si>
    <t>Ductile Iron Cement Lined Pipe Sewer</t>
  </si>
  <si>
    <t>Polyethylene Pipe Sewer</t>
  </si>
  <si>
    <t>PVC Pipe Sewer</t>
  </si>
  <si>
    <t>Pressure Sewer Valve</t>
  </si>
  <si>
    <t>Sewer Boundary Valve</t>
  </si>
  <si>
    <t>Pressure Sewer Mains</t>
  </si>
  <si>
    <t>Ductile Iron Cement Lined Pipe Gravity Mains</t>
  </si>
  <si>
    <t>Polyethylene Pipe Gravitry Mains</t>
  </si>
  <si>
    <t>PVC Pipe Gravity Mains</t>
  </si>
  <si>
    <t>Polyethylene Pipe Gravity Mains</t>
  </si>
  <si>
    <t>150a</t>
  </si>
  <si>
    <t>150b</t>
  </si>
  <si>
    <t>150c</t>
  </si>
  <si>
    <t>150d</t>
  </si>
  <si>
    <t>150e</t>
  </si>
  <si>
    <t>150f</t>
  </si>
  <si>
    <t>150g</t>
  </si>
  <si>
    <t>150h</t>
  </si>
  <si>
    <t>180a</t>
  </si>
  <si>
    <t>225a</t>
  </si>
  <si>
    <t>225b</t>
  </si>
  <si>
    <t>225c</t>
  </si>
  <si>
    <t>225d</t>
  </si>
  <si>
    <t>225e</t>
  </si>
  <si>
    <t>225f</t>
  </si>
  <si>
    <t>225g</t>
  </si>
  <si>
    <t>600a</t>
  </si>
  <si>
    <t>600b</t>
  </si>
  <si>
    <t>300a</t>
  </si>
  <si>
    <t>300b</t>
  </si>
  <si>
    <t>300c</t>
  </si>
  <si>
    <t>300d</t>
  </si>
  <si>
    <t>300e</t>
  </si>
  <si>
    <t>300f</t>
  </si>
  <si>
    <t>375a</t>
  </si>
  <si>
    <t>375b</t>
  </si>
  <si>
    <t>375c</t>
  </si>
  <si>
    <t>375d</t>
  </si>
  <si>
    <t>375e</t>
  </si>
  <si>
    <t>375f</t>
  </si>
  <si>
    <t>375g</t>
  </si>
  <si>
    <t>400a</t>
  </si>
  <si>
    <t>400b</t>
  </si>
  <si>
    <t>Fences</t>
  </si>
  <si>
    <t>Lighting</t>
  </si>
  <si>
    <t>Open Space Furniture</t>
  </si>
  <si>
    <t>Other Structures</t>
  </si>
  <si>
    <t>Park Active Areas</t>
  </si>
  <si>
    <t>Park Equipment</t>
  </si>
  <si>
    <t>Park Infrastructure</t>
  </si>
  <si>
    <t>Park Passive Areas</t>
  </si>
  <si>
    <t>Playgrounds</t>
  </si>
  <si>
    <t>Other Open Space &amp; Recreation</t>
  </si>
  <si>
    <t>Fence</t>
  </si>
  <si>
    <t>Gate</t>
  </si>
  <si>
    <t>Open Space Lighting</t>
  </si>
  <si>
    <t>Barbeque</t>
  </si>
  <si>
    <t>Beach Shower</t>
  </si>
  <si>
    <t>Bike Stand</t>
  </si>
  <si>
    <t>Drink Fountain</t>
  </si>
  <si>
    <t>Flagpole</t>
  </si>
  <si>
    <t>Monument</t>
  </si>
  <si>
    <t>Pedestrian Rail</t>
  </si>
  <si>
    <t>Pole</t>
  </si>
  <si>
    <t>Seat</t>
  </si>
  <si>
    <t>Power Meter</t>
  </si>
  <si>
    <t>Tap</t>
  </si>
  <si>
    <t>Table</t>
  </si>
  <si>
    <t>Viewing Platform</t>
  </si>
  <si>
    <t>Water Tank</t>
  </si>
  <si>
    <t>Table and Chairs</t>
  </si>
  <si>
    <t>Grandstand</t>
  </si>
  <si>
    <t>Park Shelter</t>
  </si>
  <si>
    <t>Marine Structures</t>
  </si>
  <si>
    <t>Athletics</t>
  </si>
  <si>
    <t>Basketball</t>
  </si>
  <si>
    <t>Multipurpose</t>
  </si>
  <si>
    <t>Netball</t>
  </si>
  <si>
    <t>Long Jump Pit</t>
  </si>
  <si>
    <t>Skate Park</t>
  </si>
  <si>
    <t>Tennis</t>
  </si>
  <si>
    <t>Kick Wall</t>
  </si>
  <si>
    <t>Cricket Wicket Turf</t>
  </si>
  <si>
    <t>Play Equipment</t>
  </si>
  <si>
    <t>AFL</t>
  </si>
  <si>
    <t>Soccer Equipment</t>
  </si>
  <si>
    <t>Basketball Hoop</t>
  </si>
  <si>
    <t>Cricket Screen</t>
  </si>
  <si>
    <t>Football Goal Post</t>
  </si>
  <si>
    <t>Power Supply</t>
  </si>
  <si>
    <t>Garden Bed</t>
  </si>
  <si>
    <t>Paved Area</t>
  </si>
  <si>
    <t>Concrete Pad</t>
  </si>
  <si>
    <t>Softfall</t>
  </si>
  <si>
    <t>Unit Rate</t>
  </si>
  <si>
    <t>Summary Sheet</t>
  </si>
  <si>
    <t>All White columns should be auto-populated dependent on other cells.</t>
  </si>
  <si>
    <t>Light Grey columns should have a drop down box for selection.  These flow through to other cells so it is imperative they are populated.</t>
  </si>
  <si>
    <t>Asset Worksheets</t>
  </si>
  <si>
    <t>Open Space &amp; Recreation Assets</t>
  </si>
  <si>
    <t>Process for Development Engineers/Building Certifiers</t>
  </si>
  <si>
    <t>AFL Goal Post</t>
  </si>
  <si>
    <t>Lighting Pedestrian</t>
  </si>
  <si>
    <t>Lighting Sports</t>
  </si>
  <si>
    <t>Asset Classification 2</t>
  </si>
  <si>
    <t>Manually input the quantity in column H</t>
  </si>
  <si>
    <t>The total of Open Space and Recreation assets flows through to the Summary page</t>
  </si>
  <si>
    <t>This should populate columns B and C</t>
  </si>
  <si>
    <t>Manually input the quantity in column G</t>
  </si>
  <si>
    <t>Developer to complete columns K and L with their unit Rates and Total cost of asset including Labour, excluding GST</t>
  </si>
  <si>
    <t>Developer Cost Estimate (Inc Labour, Exc GST)</t>
  </si>
  <si>
    <t>Community Land</t>
  </si>
  <si>
    <t>Check totals in column L appear reasonable</t>
  </si>
  <si>
    <t>Dark Grey columns (Column A) require manual input and are for input by Asset Management staff only once the assets have been created in the Authority AM module</t>
  </si>
  <si>
    <t>Drop down in Column D for the Asset description.  This list derives from Councils Asset Register maintained by the Asset Management Team.</t>
  </si>
  <si>
    <t>Drop down in column F to show unit of measure</t>
  </si>
  <si>
    <t>Drop down in Column C for the Asset description.  This list derives from Councils Asset Register maintained by the Asset Management Team.</t>
  </si>
  <si>
    <t>This should populate column B</t>
  </si>
  <si>
    <t>If Column C = "Mains", drop down in Column D is required</t>
  </si>
  <si>
    <t>Additional description required in Column E</t>
  </si>
  <si>
    <t>Drop down in column F to show diameter.  This will not allow drop down unless previous cells are populated.</t>
  </si>
  <si>
    <t>Manually input the Unit of Measure in column G</t>
  </si>
  <si>
    <t>Developer to complete columns M and N with their unit Rates and Total cost of asset including Labour, excluding GST</t>
  </si>
  <si>
    <t>Check totals in column N appear reasonable</t>
  </si>
  <si>
    <t>The total of Water assets flows through to the Summary page</t>
  </si>
  <si>
    <t>Additional description required in Column D</t>
  </si>
  <si>
    <t>Drop down in column E to show diameter.  This will not allow drop down unless previous cells are populated.</t>
  </si>
  <si>
    <t>Manually input the Unit of Measure in column F</t>
  </si>
  <si>
    <t>Developer to complete columns L and M with their unit Rates and Total cost of asset including Labour, excluding GST</t>
  </si>
  <si>
    <t>Check totals in column M appear reasonable</t>
  </si>
  <si>
    <t>The total of Sewer assets flows through to the Summary page</t>
  </si>
  <si>
    <t>Colour Coding on Asset Worksheets</t>
  </si>
  <si>
    <t>Drop down in Column B for Rural or Urban</t>
  </si>
  <si>
    <t>This should populate column D</t>
  </si>
  <si>
    <t>Manually input the Unit of Measure in column E</t>
  </si>
  <si>
    <t>Manually input the quantity in column F</t>
  </si>
  <si>
    <t>Drop down in column G to show diameter.  This will not allow drop down unless previous cells are populated.</t>
  </si>
  <si>
    <t>Drop down in column H to show diameter.  This will not allow drop down unless previous cells are populated.</t>
  </si>
  <si>
    <t>The total of Stormwater Drainage assets flows through to the Summary page</t>
  </si>
  <si>
    <t>Area</t>
  </si>
  <si>
    <t>Check totals in column G appear reasonable</t>
  </si>
  <si>
    <t>The total of Road assets flows through to the Summary page</t>
  </si>
  <si>
    <t>Parking</t>
  </si>
  <si>
    <t>Other Transport and Communication</t>
  </si>
  <si>
    <t>Bridges</t>
  </si>
  <si>
    <t>Footpaths &amp; Cycleways</t>
  </si>
  <si>
    <t>Kerb &amp; Gutter</t>
  </si>
  <si>
    <t>Road</t>
  </si>
  <si>
    <t>Lot</t>
  </si>
  <si>
    <t>DP</t>
  </si>
  <si>
    <t>Assesment #</t>
  </si>
  <si>
    <t>Manual input required in Columns B, some of E, F, G and H.</t>
  </si>
  <si>
    <t>Choose location by drop down box</t>
  </si>
  <si>
    <t>Developers Unit Rate (Inc Labour, Exc GST)</t>
  </si>
  <si>
    <t>Gravel</t>
  </si>
  <si>
    <t>Concrete</t>
  </si>
  <si>
    <t>Asphalt</t>
  </si>
  <si>
    <t>Bitumen</t>
  </si>
  <si>
    <t>Mtr Sq</t>
  </si>
  <si>
    <t>Mtr</t>
  </si>
  <si>
    <t>Square Metres</t>
  </si>
  <si>
    <t>Upright/Square Top</t>
  </si>
  <si>
    <t>Edge Restraint</t>
  </si>
  <si>
    <t>Mountable</t>
  </si>
  <si>
    <t>Kerb and Gutter</t>
  </si>
  <si>
    <t>Subsoil Drainage</t>
  </si>
  <si>
    <t>Retaining Walls</t>
  </si>
  <si>
    <t>Roadside Barriers</t>
  </si>
  <si>
    <t>Guardrail</t>
  </si>
  <si>
    <t>Bollard</t>
  </si>
  <si>
    <t>Traffic Control Devices</t>
  </si>
  <si>
    <t>Roundabout</t>
  </si>
  <si>
    <t>Island</t>
  </si>
  <si>
    <t>Speed Hump</t>
  </si>
  <si>
    <t>Building Description</t>
  </si>
  <si>
    <t>Component</t>
  </si>
  <si>
    <t>Building Envelope</t>
  </si>
  <si>
    <t>Floor Structure</t>
  </si>
  <si>
    <t>Roof</t>
  </si>
  <si>
    <t>Electrical Services</t>
  </si>
  <si>
    <t>Mechanical Services</t>
  </si>
  <si>
    <t>Fire Services</t>
  </si>
  <si>
    <t>Other Structures (W &amp; S)</t>
  </si>
  <si>
    <t>Fitout - Floors</t>
  </si>
  <si>
    <t>Hydraulic Services</t>
  </si>
  <si>
    <t>Fitout - Internal Screens</t>
  </si>
  <si>
    <t>Sub Base</t>
  </si>
  <si>
    <t>Rural/Urban</t>
  </si>
  <si>
    <t>Other Not Elsewhere Included</t>
  </si>
  <si>
    <t>Complete the Summary page details with the Description of Development, Property Description and Location</t>
  </si>
  <si>
    <t>in grey boxes. (Developer)</t>
  </si>
  <si>
    <t>Complete the Summary page details with the Parcel number and Certificate number in green boxes (Council)</t>
  </si>
  <si>
    <t>2 Coat Bitumen Seal</t>
  </si>
  <si>
    <t>Primer Bitumen Seal</t>
  </si>
  <si>
    <t>m³</t>
  </si>
  <si>
    <t>Other - Manual Input</t>
  </si>
  <si>
    <t>Manually type in asset information in columns  B, C, D, E, F and I for any assets that do not otherwise "fit" in the other cataegory worksheets</t>
  </si>
  <si>
    <t>Roadside Furniture</t>
  </si>
  <si>
    <t>Signs</t>
  </si>
  <si>
    <t>Guide Posts</t>
  </si>
  <si>
    <t>Linemarking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</si>
</sst>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Fill="1"/>
    <xf numFmtId="43" fontId="0" fillId="0" borderId="0" xfId="1" applyFont="1"/>
    <xf numFmtId="43" fontId="0" fillId="0" borderId="0" xfId="0" applyNumberFormat="1"/>
    <xf numFmtId="0" fontId="0" fillId="0" borderId="0" xfId="0" applyFont="1"/>
    <xf numFmtId="0" fontId="1" fillId="0" borderId="0" xfId="0" applyFont="1" applyFill="1" applyBorder="1"/>
    <xf numFmtId="2" fontId="0" fillId="0" borderId="0" xfId="0" applyNumberFormat="1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Protection="1"/>
    <xf numFmtId="0" fontId="1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43" fontId="1" fillId="0" borderId="0" xfId="1" applyFont="1" applyFill="1" applyProtection="1"/>
    <xf numFmtId="43" fontId="0" fillId="0" borderId="0" xfId="1" applyFont="1" applyProtection="1"/>
    <xf numFmtId="43" fontId="1" fillId="0" borderId="0" xfId="1" applyFont="1" applyProtection="1"/>
    <xf numFmtId="0" fontId="0" fillId="2" borderId="0" xfId="0" applyFill="1" applyAlignment="1" applyProtection="1">
      <alignment horizontal="center"/>
      <protection locked="0" hidden="1"/>
    </xf>
    <xf numFmtId="0" fontId="0" fillId="0" borderId="0" xfId="0" applyFont="1" applyProtection="1">
      <protection hidden="1"/>
    </xf>
    <xf numFmtId="0" fontId="0" fillId="3" borderId="0" xfId="0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43" fontId="0" fillId="0" borderId="0" xfId="1" applyFont="1" applyProtection="1">
      <protection locked="0"/>
    </xf>
    <xf numFmtId="43" fontId="1" fillId="0" borderId="0" xfId="1" applyFont="1" applyProtection="1">
      <protection locked="0"/>
    </xf>
    <xf numFmtId="0" fontId="1" fillId="3" borderId="0" xfId="0" applyFont="1" applyFill="1" applyProtection="1"/>
    <xf numFmtId="0" fontId="1" fillId="0" borderId="0" xfId="0" applyFont="1" applyProtection="1"/>
    <xf numFmtId="0" fontId="1" fillId="2" borderId="0" xfId="0" applyFont="1" applyFill="1" applyAlignment="1" applyProtection="1">
      <alignment horizontal="center" wrapText="1"/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43" fontId="0" fillId="0" borderId="0" xfId="0" applyNumberFormat="1" applyAlignment="1" applyProtection="1">
      <alignment horizontal="right"/>
    </xf>
    <xf numFmtId="43" fontId="0" fillId="0" borderId="0" xfId="0" applyNumberFormat="1" applyProtection="1"/>
    <xf numFmtId="0" fontId="1" fillId="0" borderId="0" xfId="0" applyFont="1" applyAlignment="1" applyProtection="1">
      <alignment wrapText="1"/>
    </xf>
    <xf numFmtId="0" fontId="0" fillId="4" borderId="0" xfId="0" applyFill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wrapText="1"/>
    </xf>
    <xf numFmtId="0" fontId="1" fillId="3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wrapText="1"/>
    </xf>
    <xf numFmtId="43" fontId="0" fillId="0" borderId="0" xfId="1" applyFont="1" applyAlignment="1" applyProtection="1">
      <alignment horizontal="right"/>
    </xf>
    <xf numFmtId="0" fontId="0" fillId="0" borderId="0" xfId="0" applyFill="1" applyProtection="1"/>
    <xf numFmtId="43" fontId="0" fillId="0" borderId="0" xfId="0" applyNumberFormat="1" applyFill="1" applyProtection="1"/>
    <xf numFmtId="0" fontId="1" fillId="3" borderId="0" xfId="0" applyFont="1" applyFill="1" applyProtection="1">
      <protection locked="0"/>
    </xf>
    <xf numFmtId="0" fontId="0" fillId="0" borderId="0" xfId="0" applyFont="1" applyProtection="1"/>
    <xf numFmtId="164" fontId="5" fillId="0" borderId="0" xfId="0" applyNumberFormat="1" applyFont="1" applyFill="1" applyProtection="1"/>
    <xf numFmtId="0" fontId="1" fillId="0" borderId="0" xfId="0" applyFont="1" applyAlignment="1" applyProtection="1"/>
    <xf numFmtId="43" fontId="0" fillId="2" borderId="0" xfId="1" applyFont="1" applyFill="1" applyProtection="1">
      <protection locked="0"/>
    </xf>
    <xf numFmtId="0" fontId="1" fillId="0" borderId="0" xfId="0" applyFont="1" applyFill="1" applyAlignment="1" applyProtection="1">
      <alignment horizontal="center" wrapText="1"/>
    </xf>
    <xf numFmtId="43" fontId="0" fillId="0" borderId="0" xfId="1" applyFont="1" applyFill="1" applyProtection="1"/>
    <xf numFmtId="0" fontId="1" fillId="0" borderId="0" xfId="0" applyFont="1" applyFill="1" applyAlignment="1" applyProtection="1">
      <alignment wrapText="1"/>
    </xf>
    <xf numFmtId="0" fontId="0" fillId="5" borderId="0" xfId="0" applyFill="1" applyProtection="1"/>
    <xf numFmtId="0" fontId="1" fillId="5" borderId="0" xfId="0" applyFont="1" applyFill="1" applyAlignment="1" applyProtection="1"/>
    <xf numFmtId="0" fontId="1" fillId="0" borderId="0" xfId="0" applyFont="1" applyFill="1" applyAlignment="1" applyProtection="1"/>
    <xf numFmtId="0" fontId="0" fillId="5" borderId="0" xfId="0" applyFill="1" applyProtection="1">
      <protection locked="0"/>
    </xf>
    <xf numFmtId="0" fontId="0" fillId="5" borderId="0" xfId="0" applyFill="1" applyProtection="1">
      <protection hidden="1"/>
    </xf>
    <xf numFmtId="43" fontId="0" fillId="5" borderId="0" xfId="1" applyFont="1" applyFill="1" applyProtection="1">
      <protection locked="0"/>
    </xf>
    <xf numFmtId="0" fontId="1" fillId="5" borderId="0" xfId="0" applyFont="1" applyFill="1" applyProtection="1"/>
    <xf numFmtId="0" fontId="0" fillId="5" borderId="0" xfId="0" applyFill="1" applyProtection="1">
      <protection locked="0" hidden="1"/>
    </xf>
    <xf numFmtId="43" fontId="0" fillId="5" borderId="0" xfId="1" applyFont="1" applyFill="1" applyProtection="1"/>
    <xf numFmtId="43" fontId="1" fillId="5" borderId="0" xfId="1" applyFont="1" applyFill="1" applyProtection="1">
      <protection locked="0"/>
    </xf>
    <xf numFmtId="0" fontId="0" fillId="6" borderId="0" xfId="0" applyFill="1" applyProtection="1">
      <protection locked="0"/>
    </xf>
    <xf numFmtId="0" fontId="2" fillId="0" borderId="0" xfId="0" applyFont="1" applyAlignment="1" applyProtection="1">
      <alignment horizontal="center" wrapText="1"/>
    </xf>
    <xf numFmtId="0" fontId="0" fillId="0" borderId="0" xfId="0" applyFill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1</xdr:rowOff>
    </xdr:from>
    <xdr:to>
      <xdr:col>4</xdr:col>
      <xdr:colOff>1280160</xdr:colOff>
      <xdr:row>8</xdr:row>
      <xdr:rowOff>125565</xdr:rowOff>
    </xdr:to>
    <xdr:pic>
      <xdr:nvPicPr>
        <xdr:cNvPr id="2" name="Picture 3" descr="bsc_rgb_larg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80160" cy="1405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64" sqref="F64"/>
    </sheetView>
  </sheetViews>
  <sheetFormatPr defaultRowHeight="14.4" x14ac:dyDescent="0.3"/>
  <cols>
    <col min="1" max="1" width="15.88671875" bestFit="1" customWidth="1"/>
  </cols>
  <sheetData>
    <row r="3" spans="1:2" x14ac:dyDescent="0.3">
      <c r="A3" s="1" t="s">
        <v>812</v>
      </c>
    </row>
    <row r="5" spans="1:2" x14ac:dyDescent="0.3">
      <c r="A5" s="1" t="s">
        <v>807</v>
      </c>
      <c r="B5" t="s">
        <v>901</v>
      </c>
    </row>
    <row r="6" spans="1:2" x14ac:dyDescent="0.3">
      <c r="A6" s="1"/>
      <c r="B6" t="s">
        <v>902</v>
      </c>
    </row>
    <row r="7" spans="1:2" x14ac:dyDescent="0.3">
      <c r="A7" s="1"/>
      <c r="B7" t="s">
        <v>903</v>
      </c>
    </row>
    <row r="8" spans="1:2" x14ac:dyDescent="0.3">
      <c r="A8" s="1"/>
      <c r="B8" t="s">
        <v>864</v>
      </c>
    </row>
    <row r="10" spans="1:2" x14ac:dyDescent="0.3">
      <c r="A10" s="1"/>
      <c r="B10" s="1" t="s">
        <v>843</v>
      </c>
    </row>
    <row r="11" spans="1:2" x14ac:dyDescent="0.3">
      <c r="B11" t="s">
        <v>808</v>
      </c>
    </row>
    <row r="12" spans="1:2" x14ac:dyDescent="0.3">
      <c r="B12" t="s">
        <v>809</v>
      </c>
    </row>
    <row r="13" spans="1:2" x14ac:dyDescent="0.3">
      <c r="B13" t="s">
        <v>825</v>
      </c>
    </row>
    <row r="14" spans="1:2" x14ac:dyDescent="0.3">
      <c r="A14" s="1" t="s">
        <v>810</v>
      </c>
    </row>
    <row r="15" spans="1:2" x14ac:dyDescent="0.3">
      <c r="A15" s="1"/>
      <c r="B15" s="1" t="s">
        <v>65</v>
      </c>
    </row>
    <row r="16" spans="1:2" x14ac:dyDescent="0.3">
      <c r="A16" s="1"/>
      <c r="B16" s="6" t="s">
        <v>863</v>
      </c>
    </row>
    <row r="17" spans="1:2" x14ac:dyDescent="0.3">
      <c r="A17" s="1"/>
      <c r="B17" t="s">
        <v>828</v>
      </c>
    </row>
    <row r="18" spans="1:2" x14ac:dyDescent="0.3">
      <c r="A18" s="1"/>
      <c r="B18" t="s">
        <v>852</v>
      </c>
    </row>
    <row r="19" spans="1:2" x14ac:dyDescent="0.3">
      <c r="A19" s="1"/>
      <c r="B19" t="s">
        <v>853</v>
      </c>
    </row>
    <row r="20" spans="1:2" x14ac:dyDescent="0.3">
      <c r="A20" s="1"/>
    </row>
    <row r="21" spans="1:2" x14ac:dyDescent="0.3">
      <c r="B21" s="1" t="s">
        <v>66</v>
      </c>
    </row>
    <row r="22" spans="1:2" x14ac:dyDescent="0.3">
      <c r="B22" t="s">
        <v>844</v>
      </c>
    </row>
    <row r="23" spans="1:2" x14ac:dyDescent="0.3">
      <c r="B23" t="s">
        <v>828</v>
      </c>
    </row>
    <row r="24" spans="1:2" x14ac:dyDescent="0.3">
      <c r="B24" t="s">
        <v>845</v>
      </c>
    </row>
    <row r="25" spans="1:2" x14ac:dyDescent="0.3">
      <c r="B25" t="s">
        <v>846</v>
      </c>
    </row>
    <row r="26" spans="1:2" x14ac:dyDescent="0.3">
      <c r="B26" t="s">
        <v>847</v>
      </c>
    </row>
    <row r="27" spans="1:2" x14ac:dyDescent="0.3">
      <c r="B27" t="s">
        <v>848</v>
      </c>
    </row>
    <row r="28" spans="1:2" x14ac:dyDescent="0.3">
      <c r="B28" t="s">
        <v>849</v>
      </c>
    </row>
    <row r="29" spans="1:2" x14ac:dyDescent="0.3">
      <c r="B29" t="s">
        <v>840</v>
      </c>
    </row>
    <row r="30" spans="1:2" x14ac:dyDescent="0.3">
      <c r="B30" t="s">
        <v>841</v>
      </c>
    </row>
    <row r="31" spans="1:2" x14ac:dyDescent="0.3">
      <c r="B31" t="s">
        <v>850</v>
      </c>
    </row>
    <row r="33" spans="2:6" x14ac:dyDescent="0.3">
      <c r="B33" s="1" t="s">
        <v>811</v>
      </c>
      <c r="D33" s="1"/>
    </row>
    <row r="34" spans="2:6" x14ac:dyDescent="0.3">
      <c r="B34" t="s">
        <v>826</v>
      </c>
      <c r="D34" s="1"/>
    </row>
    <row r="35" spans="2:6" x14ac:dyDescent="0.3">
      <c r="B35" t="s">
        <v>819</v>
      </c>
      <c r="D35" s="1"/>
    </row>
    <row r="36" spans="2:6" x14ac:dyDescent="0.3">
      <c r="B36" t="s">
        <v>827</v>
      </c>
      <c r="D36" s="1"/>
    </row>
    <row r="37" spans="2:6" x14ac:dyDescent="0.3">
      <c r="B37" t="s">
        <v>820</v>
      </c>
      <c r="D37" s="1"/>
    </row>
    <row r="38" spans="2:6" x14ac:dyDescent="0.3">
      <c r="B38" t="s">
        <v>821</v>
      </c>
      <c r="D38" s="1"/>
    </row>
    <row r="39" spans="2:6" x14ac:dyDescent="0.3">
      <c r="B39" t="s">
        <v>824</v>
      </c>
      <c r="D39" s="1"/>
    </row>
    <row r="40" spans="2:6" x14ac:dyDescent="0.3">
      <c r="B40" t="s">
        <v>818</v>
      </c>
      <c r="D40" s="1"/>
    </row>
    <row r="41" spans="2:6" x14ac:dyDescent="0.3">
      <c r="D41" s="1"/>
    </row>
    <row r="42" spans="2:6" x14ac:dyDescent="0.3">
      <c r="B42" s="1" t="s">
        <v>69</v>
      </c>
    </row>
    <row r="43" spans="2:6" x14ac:dyDescent="0.3">
      <c r="B43" t="s">
        <v>828</v>
      </c>
    </row>
    <row r="44" spans="2:6" x14ac:dyDescent="0.3">
      <c r="B44" t="s">
        <v>829</v>
      </c>
    </row>
    <row r="45" spans="2:6" x14ac:dyDescent="0.3">
      <c r="B45" t="s">
        <v>830</v>
      </c>
    </row>
    <row r="46" spans="2:6" x14ac:dyDescent="0.3">
      <c r="B46" t="s">
        <v>831</v>
      </c>
      <c r="C46" s="35"/>
      <c r="D46" s="35"/>
      <c r="E46" s="35"/>
      <c r="F46" s="35"/>
    </row>
    <row r="47" spans="2:6" x14ac:dyDescent="0.3">
      <c r="B47" t="s">
        <v>832</v>
      </c>
      <c r="C47" s="35"/>
      <c r="D47" s="35"/>
      <c r="E47" s="35"/>
      <c r="F47" s="35"/>
    </row>
    <row r="48" spans="2:6" x14ac:dyDescent="0.3">
      <c r="B48" t="s">
        <v>833</v>
      </c>
      <c r="C48" s="35"/>
      <c r="D48" s="35"/>
      <c r="E48" s="35"/>
      <c r="F48" s="35"/>
    </row>
    <row r="49" spans="2:2" x14ac:dyDescent="0.3">
      <c r="B49" t="s">
        <v>817</v>
      </c>
    </row>
    <row r="50" spans="2:2" x14ac:dyDescent="0.3">
      <c r="B50" t="s">
        <v>834</v>
      </c>
    </row>
    <row r="51" spans="2:2" x14ac:dyDescent="0.3">
      <c r="B51" t="s">
        <v>835</v>
      </c>
    </row>
    <row r="52" spans="2:2" x14ac:dyDescent="0.3">
      <c r="B52" t="s">
        <v>836</v>
      </c>
    </row>
    <row r="54" spans="2:2" x14ac:dyDescent="0.3">
      <c r="B54" s="1" t="s">
        <v>70</v>
      </c>
    </row>
    <row r="55" spans="2:2" x14ac:dyDescent="0.3">
      <c r="B55" t="s">
        <v>828</v>
      </c>
    </row>
    <row r="56" spans="2:2" x14ac:dyDescent="0.3">
      <c r="B56" t="s">
        <v>829</v>
      </c>
    </row>
    <row r="57" spans="2:2" x14ac:dyDescent="0.3">
      <c r="B57" t="s">
        <v>837</v>
      </c>
    </row>
    <row r="58" spans="2:2" x14ac:dyDescent="0.3">
      <c r="B58" t="s">
        <v>838</v>
      </c>
    </row>
    <row r="59" spans="2:2" x14ac:dyDescent="0.3">
      <c r="B59" t="s">
        <v>839</v>
      </c>
    </row>
    <row r="60" spans="2:2" x14ac:dyDescent="0.3">
      <c r="B60" t="s">
        <v>820</v>
      </c>
    </row>
    <row r="61" spans="2:2" x14ac:dyDescent="0.3">
      <c r="B61" t="s">
        <v>840</v>
      </c>
    </row>
    <row r="62" spans="2:2" x14ac:dyDescent="0.3">
      <c r="B62" t="s">
        <v>841</v>
      </c>
    </row>
    <row r="63" spans="2:2" x14ac:dyDescent="0.3">
      <c r="B63" t="s">
        <v>842</v>
      </c>
    </row>
    <row r="65" spans="2:2" x14ac:dyDescent="0.3">
      <c r="B65" s="1" t="s">
        <v>907</v>
      </c>
    </row>
    <row r="66" spans="2:2" x14ac:dyDescent="0.3">
      <c r="B66" t="s">
        <v>908</v>
      </c>
    </row>
  </sheetData>
  <sheetProtection password="C7D6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7"/>
  <sheetViews>
    <sheetView zoomScale="70" zoomScaleNormal="70" workbookViewId="0">
      <pane xSplit="14" ySplit="1" topLeftCell="O2" activePane="bottomRight" state="frozen"/>
      <selection pane="topRight" activeCell="O1" sqref="O1"/>
      <selection pane="bottomLeft" activeCell="A2" sqref="A2"/>
      <selection pane="bottomRight" activeCell="D2" sqref="D2"/>
    </sheetView>
  </sheetViews>
  <sheetFormatPr defaultRowHeight="14.4" x14ac:dyDescent="0.3"/>
  <cols>
    <col min="1" max="1" width="15.21875" style="13" bestFit="1" customWidth="1"/>
    <col min="2" max="2" width="21.21875" style="11" bestFit="1" customWidth="1"/>
    <col min="3" max="3" width="41.77734375" style="13" customWidth="1"/>
    <col min="4" max="4" width="16.109375" style="13" bestFit="1" customWidth="1"/>
    <col min="5" max="5" width="27.5546875" style="13" bestFit="1" customWidth="1"/>
    <col min="6" max="6" width="15.21875" style="13" customWidth="1"/>
    <col min="7" max="7" width="17.109375" style="13" bestFit="1" customWidth="1"/>
    <col min="8" max="9" width="15.21875" style="13" customWidth="1"/>
    <col min="10" max="10" width="13.33203125" style="24" customWidth="1"/>
    <col min="11" max="11" width="13" style="24" customWidth="1"/>
    <col min="12" max="12" width="3.6640625" style="13" customWidth="1"/>
    <col min="13" max="13" width="24.77734375" style="13" customWidth="1"/>
    <col min="14" max="14" width="25.6640625" style="11" bestFit="1" customWidth="1"/>
    <col min="15" max="25" width="8.88671875" style="11"/>
    <col min="26" max="26" width="20.44140625" style="11" bestFit="1" customWidth="1"/>
    <col min="27" max="27" width="12.88671875" style="11" bestFit="1" customWidth="1"/>
    <col min="28" max="28" width="30.5546875" style="11" bestFit="1" customWidth="1"/>
    <col min="29" max="29" width="8.88671875" style="11"/>
    <col min="30" max="30" width="40.21875" style="11" bestFit="1" customWidth="1"/>
    <col min="31" max="31" width="18.6640625" style="11" bestFit="1" customWidth="1"/>
    <col min="32" max="32" width="14.6640625" style="11" customWidth="1"/>
    <col min="33" max="35" width="8.88671875" style="11"/>
    <col min="36" max="36" width="18.109375" style="11" bestFit="1" customWidth="1"/>
    <col min="37" max="16384" width="8.88671875" style="11"/>
  </cols>
  <sheetData>
    <row r="1" spans="1:36" ht="28.8" x14ac:dyDescent="0.3">
      <c r="A1" s="26" t="s">
        <v>75</v>
      </c>
      <c r="B1" s="27" t="s">
        <v>695</v>
      </c>
      <c r="C1" s="36" t="s">
        <v>71</v>
      </c>
      <c r="D1" s="36" t="s">
        <v>694</v>
      </c>
      <c r="E1" s="36" t="s">
        <v>687</v>
      </c>
      <c r="F1" s="37" t="s">
        <v>675</v>
      </c>
      <c r="G1" s="37" t="s">
        <v>652</v>
      </c>
      <c r="H1" s="37" t="s">
        <v>654</v>
      </c>
      <c r="I1" s="39" t="s">
        <v>574</v>
      </c>
      <c r="J1" s="17" t="s">
        <v>116</v>
      </c>
      <c r="K1" s="17" t="s">
        <v>653</v>
      </c>
      <c r="L1" s="11"/>
      <c r="M1" s="38" t="s">
        <v>865</v>
      </c>
      <c r="N1" s="50" t="s">
        <v>822</v>
      </c>
      <c r="O1" s="53"/>
      <c r="P1" s="53"/>
      <c r="Q1" s="53"/>
      <c r="R1" s="53"/>
      <c r="Z1" s="27" t="s">
        <v>59</v>
      </c>
      <c r="AD1" s="27" t="s">
        <v>73</v>
      </c>
      <c r="AE1" s="27" t="s">
        <v>76</v>
      </c>
      <c r="AF1" s="27"/>
      <c r="AG1" s="27" t="s">
        <v>78</v>
      </c>
      <c r="AH1" s="27" t="s">
        <v>574</v>
      </c>
      <c r="AI1" s="27" t="s">
        <v>652</v>
      </c>
      <c r="AJ1" s="27" t="s">
        <v>82</v>
      </c>
    </row>
    <row r="2" spans="1:36" x14ac:dyDescent="0.3">
      <c r="A2" s="22"/>
      <c r="B2" s="11" t="str">
        <f t="shared" ref="B2:B4" si="0">IF(ISERROR(VLOOKUP(C2,AD:AE,2,FALSE)),"",VLOOKUP(C2,AD:AE,2,FALSE))</f>
        <v>Mains</v>
      </c>
      <c r="C2" s="15" t="s">
        <v>674</v>
      </c>
      <c r="D2" s="23"/>
      <c r="E2" s="23"/>
      <c r="F2" s="16"/>
      <c r="G2" s="16"/>
      <c r="H2" s="16"/>
      <c r="I2" s="22"/>
      <c r="J2" s="24">
        <f>IF(ISERROR(VLOOKUP(CONCATENATE(C2,E2,F2),'Water Unit Rates'!A:E,5,FALSE)),"",VLOOKUP(CONCATENATE(C2,E2,F2),'Water Unit Rates'!A:E,5,FALSE))</f>
        <v>0</v>
      </c>
      <c r="K2" s="24">
        <f>IF(ISERROR(H2*J2),"",(H2*J2))</f>
        <v>0</v>
      </c>
      <c r="M2" s="15"/>
      <c r="N2" s="51">
        <f>H2*M2</f>
        <v>0</v>
      </c>
      <c r="O2" s="53"/>
      <c r="P2" s="53"/>
      <c r="Q2" s="53"/>
      <c r="R2" s="53"/>
      <c r="Z2" s="11" t="s">
        <v>14</v>
      </c>
      <c r="AA2" s="11" t="s">
        <v>3</v>
      </c>
      <c r="AB2" s="11" t="s">
        <v>7</v>
      </c>
      <c r="AC2" s="11" t="s">
        <v>2</v>
      </c>
      <c r="AD2" s="11" t="s">
        <v>674</v>
      </c>
      <c r="AE2" s="11" t="s">
        <v>9</v>
      </c>
      <c r="AG2" s="11" t="s">
        <v>80</v>
      </c>
      <c r="AH2" s="11" t="s">
        <v>650</v>
      </c>
      <c r="AI2" s="11" t="s">
        <v>659</v>
      </c>
      <c r="AJ2" s="11">
        <v>100</v>
      </c>
    </row>
    <row r="3" spans="1:36" x14ac:dyDescent="0.3">
      <c r="A3" s="22"/>
      <c r="B3" s="11" t="str">
        <f t="shared" si="0"/>
        <v/>
      </c>
      <c r="C3" s="15"/>
      <c r="D3" s="23"/>
      <c r="E3" s="23"/>
      <c r="F3" s="16"/>
      <c r="G3" s="16"/>
      <c r="H3" s="16"/>
      <c r="I3" s="22"/>
      <c r="J3" s="24" t="str">
        <f>IF(ISERROR(VLOOKUP(CONCATENATE(C3,E3,F3),'Water Unit Rates'!A:E,5,FALSE)),"",VLOOKUP(CONCATENATE(C3,E3,F3),'Water Unit Rates'!A:E,5,FALSE))</f>
        <v/>
      </c>
      <c r="K3" s="24" t="str">
        <f t="shared" ref="K3:K5" si="1">IF(ISERROR(H3*J3),"",(H3*J3))</f>
        <v/>
      </c>
      <c r="M3" s="15"/>
      <c r="N3" s="51">
        <f t="shared" ref="N3:N38" si="2">H3*M3</f>
        <v>0</v>
      </c>
      <c r="O3" s="53"/>
      <c r="P3" s="53"/>
      <c r="Q3" s="53"/>
      <c r="R3" s="53"/>
      <c r="Z3" s="11" t="s">
        <v>15</v>
      </c>
      <c r="AA3" s="11" t="s">
        <v>4</v>
      </c>
      <c r="AB3" s="11" t="s">
        <v>8</v>
      </c>
      <c r="AD3" s="11" t="s">
        <v>661</v>
      </c>
      <c r="AE3" s="11" t="s">
        <v>9</v>
      </c>
      <c r="AG3" s="11" t="s">
        <v>81</v>
      </c>
      <c r="AH3" s="11" t="s">
        <v>657</v>
      </c>
      <c r="AI3" s="11" t="s">
        <v>479</v>
      </c>
      <c r="AJ3" s="11">
        <v>125</v>
      </c>
    </row>
    <row r="4" spans="1:36" x14ac:dyDescent="0.3">
      <c r="A4" s="22"/>
      <c r="B4" s="11" t="str">
        <f t="shared" si="0"/>
        <v/>
      </c>
      <c r="C4" s="15"/>
      <c r="D4" s="23"/>
      <c r="E4" s="23"/>
      <c r="F4" s="16"/>
      <c r="G4" s="16"/>
      <c r="H4" s="16"/>
      <c r="I4" s="22"/>
      <c r="J4" s="24" t="str">
        <f>IF(ISERROR(VLOOKUP(CONCATENATE(C4,E4,F4),'Water Unit Rates'!A:E,5,FALSE)),"",VLOOKUP(CONCATENATE(C4,E4,F4),'Water Unit Rates'!A:E,5,FALSE))</f>
        <v/>
      </c>
      <c r="K4" s="24" t="str">
        <f t="shared" si="1"/>
        <v/>
      </c>
      <c r="M4" s="15"/>
      <c r="N4" s="51">
        <f t="shared" si="2"/>
        <v>0</v>
      </c>
      <c r="O4" s="53"/>
      <c r="P4" s="53"/>
      <c r="Q4" s="53"/>
      <c r="R4" s="53"/>
      <c r="Z4" s="11" t="s">
        <v>16</v>
      </c>
      <c r="AA4" s="11" t="s">
        <v>5</v>
      </c>
      <c r="AB4" s="11" t="s">
        <v>9</v>
      </c>
      <c r="AD4" s="11" t="s">
        <v>662</v>
      </c>
      <c r="AE4" s="11" t="s">
        <v>9</v>
      </c>
      <c r="AH4" s="11" t="s">
        <v>658</v>
      </c>
      <c r="AJ4" s="11">
        <v>150</v>
      </c>
    </row>
    <row r="5" spans="1:36" x14ac:dyDescent="0.3">
      <c r="A5" s="22"/>
      <c r="B5" s="11" t="str">
        <f t="shared" ref="B5:B38" si="3">IF(ISERROR(VLOOKUP(C5,AD:AE,2,FALSE)),"",VLOOKUP(C5,AD:AE,2,FALSE))</f>
        <v/>
      </c>
      <c r="C5" s="15"/>
      <c r="D5" s="23"/>
      <c r="E5" s="23"/>
      <c r="F5" s="16"/>
      <c r="G5" s="16"/>
      <c r="H5" s="16"/>
      <c r="I5" s="22"/>
      <c r="J5" s="24" t="str">
        <f>IF(ISERROR(VLOOKUP(CONCATENATE(C5,E5,F5),'Water Unit Rates'!A:E,5,FALSE)),"",VLOOKUP(CONCATENATE(C5,E5,F5),'Water Unit Rates'!A:E,5,FALSE))</f>
        <v/>
      </c>
      <c r="K5" s="24" t="str">
        <f t="shared" si="1"/>
        <v/>
      </c>
      <c r="M5" s="15"/>
      <c r="N5" s="51">
        <f t="shared" si="2"/>
        <v>0</v>
      </c>
      <c r="O5" s="53"/>
      <c r="P5" s="53"/>
      <c r="Q5" s="53"/>
      <c r="R5" s="53"/>
      <c r="Z5" s="11" t="s">
        <v>17</v>
      </c>
      <c r="AA5" s="11" t="s">
        <v>6</v>
      </c>
      <c r="AB5" s="11" t="s">
        <v>10</v>
      </c>
      <c r="AD5" s="11" t="s">
        <v>663</v>
      </c>
      <c r="AE5" s="11" t="s">
        <v>671</v>
      </c>
      <c r="AH5" s="11" t="s">
        <v>651</v>
      </c>
      <c r="AJ5" s="11">
        <v>175</v>
      </c>
    </row>
    <row r="6" spans="1:36" x14ac:dyDescent="0.3">
      <c r="A6" s="22"/>
      <c r="B6" s="11" t="str">
        <f t="shared" si="3"/>
        <v/>
      </c>
      <c r="C6" s="15"/>
      <c r="D6" s="23"/>
      <c r="E6" s="23"/>
      <c r="F6" s="16"/>
      <c r="G6" s="16"/>
      <c r="H6" s="16"/>
      <c r="I6" s="22"/>
      <c r="J6" s="24" t="str">
        <f>IF(ISERROR(VLOOKUP(CONCATENATE(C6,E6,F6),'Water Unit Rates'!A:E,5,FALSE)),"",VLOOKUP(CONCATENATE(C6,E6,F6),'Water Unit Rates'!A:E,5,FALSE))</f>
        <v/>
      </c>
      <c r="K6" s="24" t="str">
        <f t="shared" ref="K6" si="4">IF(ISERROR(H6*J6),"",(H6*J6))</f>
        <v/>
      </c>
      <c r="M6" s="15"/>
      <c r="N6" s="51">
        <f t="shared" si="2"/>
        <v>0</v>
      </c>
      <c r="O6" s="53"/>
      <c r="P6" s="53"/>
      <c r="Q6" s="53"/>
      <c r="R6" s="53"/>
      <c r="Z6" s="11" t="s">
        <v>18</v>
      </c>
      <c r="AB6" s="11" t="s">
        <v>11</v>
      </c>
      <c r="AD6" s="11" t="s">
        <v>664</v>
      </c>
      <c r="AE6" s="11" t="s">
        <v>9</v>
      </c>
      <c r="AJ6" s="11">
        <v>200</v>
      </c>
    </row>
    <row r="7" spans="1:36" x14ac:dyDescent="0.3">
      <c r="A7" s="22"/>
      <c r="B7" s="11" t="str">
        <f t="shared" si="3"/>
        <v/>
      </c>
      <c r="C7" s="15"/>
      <c r="D7" s="23"/>
      <c r="E7" s="23"/>
      <c r="F7" s="16"/>
      <c r="G7" s="16"/>
      <c r="H7" s="16"/>
      <c r="I7" s="22"/>
      <c r="J7" s="24" t="str">
        <f>IF(ISERROR(VLOOKUP(CONCATENATE(C7,E7,F7),'Water Unit Rates'!A:E,5,FALSE)),"",VLOOKUP(CONCATENATE(C7,E7,F7),'Water Unit Rates'!A:E,5,FALSE))</f>
        <v/>
      </c>
      <c r="K7" s="24" t="str">
        <f t="shared" ref="K7:K38" si="5">IF(ISERROR(H7*J7),"",(H7*J7))</f>
        <v/>
      </c>
      <c r="M7" s="15"/>
      <c r="N7" s="51">
        <f t="shared" si="2"/>
        <v>0</v>
      </c>
      <c r="O7" s="53"/>
      <c r="P7" s="53"/>
      <c r="Q7" s="53"/>
      <c r="R7" s="53"/>
      <c r="Z7" s="11" t="s">
        <v>19</v>
      </c>
      <c r="AB7" s="11" t="s">
        <v>12</v>
      </c>
      <c r="AD7" s="11" t="s">
        <v>665</v>
      </c>
      <c r="AE7" s="11" t="s">
        <v>9</v>
      </c>
      <c r="AJ7" s="11">
        <v>225</v>
      </c>
    </row>
    <row r="8" spans="1:36" x14ac:dyDescent="0.3">
      <c r="A8" s="22"/>
      <c r="B8" s="11" t="str">
        <f t="shared" si="3"/>
        <v/>
      </c>
      <c r="C8" s="15"/>
      <c r="D8" s="23"/>
      <c r="E8" s="23"/>
      <c r="F8" s="16"/>
      <c r="G8" s="16"/>
      <c r="H8" s="16"/>
      <c r="I8" s="22"/>
      <c r="J8" s="24" t="str">
        <f>IF(ISERROR(VLOOKUP(CONCATENATE(C8,E8,F8),'Water Unit Rates'!A:E,5,FALSE)),"",VLOOKUP(CONCATENATE(C8,E8,F8),'Water Unit Rates'!A:E,5,FALSE))</f>
        <v/>
      </c>
      <c r="K8" s="24" t="str">
        <f t="shared" si="5"/>
        <v/>
      </c>
      <c r="M8" s="15"/>
      <c r="N8" s="51">
        <f t="shared" si="2"/>
        <v>0</v>
      </c>
      <c r="O8" s="53"/>
      <c r="P8" s="53"/>
      <c r="Q8" s="53"/>
      <c r="R8" s="53"/>
      <c r="Z8" s="11" t="s">
        <v>20</v>
      </c>
      <c r="AB8" s="11" t="s">
        <v>13</v>
      </c>
      <c r="AD8" s="11" t="s">
        <v>666</v>
      </c>
      <c r="AE8" s="11" t="s">
        <v>9</v>
      </c>
      <c r="AF8" s="11" t="s">
        <v>691</v>
      </c>
      <c r="AJ8" s="11">
        <v>250</v>
      </c>
    </row>
    <row r="9" spans="1:36" x14ac:dyDescent="0.3">
      <c r="A9" s="22"/>
      <c r="B9" s="11" t="str">
        <f t="shared" si="3"/>
        <v/>
      </c>
      <c r="C9" s="15"/>
      <c r="D9" s="23"/>
      <c r="E9" s="23"/>
      <c r="F9" s="16"/>
      <c r="G9" s="16"/>
      <c r="H9" s="16"/>
      <c r="I9" s="22"/>
      <c r="J9" s="24" t="str">
        <f>IF(ISERROR(VLOOKUP(CONCATENATE(C9,E9,F9),'Water Unit Rates'!A:E,5,FALSE)),"",VLOOKUP(CONCATENATE(C9,E9,F9),'Water Unit Rates'!A:E,5,FALSE))</f>
        <v/>
      </c>
      <c r="K9" s="24" t="str">
        <f t="shared" si="5"/>
        <v/>
      </c>
      <c r="M9" s="15"/>
      <c r="N9" s="51">
        <f t="shared" si="2"/>
        <v>0</v>
      </c>
      <c r="O9" s="53"/>
      <c r="P9" s="53"/>
      <c r="Q9" s="53"/>
      <c r="R9" s="53"/>
      <c r="Z9" s="11" t="s">
        <v>21</v>
      </c>
      <c r="AD9" s="11" t="s">
        <v>667</v>
      </c>
      <c r="AE9" s="11" t="s">
        <v>672</v>
      </c>
      <c r="AF9" s="11" t="s">
        <v>692</v>
      </c>
      <c r="AJ9" s="11">
        <v>275</v>
      </c>
    </row>
    <row r="10" spans="1:36" x14ac:dyDescent="0.3">
      <c r="A10" s="22"/>
      <c r="B10" s="11" t="str">
        <f t="shared" si="3"/>
        <v/>
      </c>
      <c r="C10" s="15"/>
      <c r="D10" s="23"/>
      <c r="E10" s="23"/>
      <c r="F10" s="16"/>
      <c r="G10" s="16"/>
      <c r="H10" s="16"/>
      <c r="I10" s="22"/>
      <c r="J10" s="24" t="str">
        <f>IF(ISERROR(VLOOKUP(CONCATENATE(C10,E10,F10),'Water Unit Rates'!A:E,5,FALSE)),"",VLOOKUP(CONCATENATE(C10,E10,F10),'Water Unit Rates'!A:E,5,FALSE))</f>
        <v/>
      </c>
      <c r="K10" s="24" t="str">
        <f t="shared" si="5"/>
        <v/>
      </c>
      <c r="M10" s="15"/>
      <c r="N10" s="51">
        <f t="shared" si="2"/>
        <v>0</v>
      </c>
      <c r="O10" s="53"/>
      <c r="P10" s="53"/>
      <c r="Q10" s="53"/>
      <c r="R10" s="53"/>
      <c r="Z10" s="11" t="s">
        <v>22</v>
      </c>
      <c r="AD10" s="11" t="s">
        <v>668</v>
      </c>
      <c r="AE10" s="11" t="s">
        <v>671</v>
      </c>
      <c r="AF10" s="11" t="s">
        <v>103</v>
      </c>
      <c r="AJ10" s="11">
        <v>300</v>
      </c>
    </row>
    <row r="11" spans="1:36" x14ac:dyDescent="0.3">
      <c r="A11" s="22"/>
      <c r="B11" s="11" t="str">
        <f t="shared" si="3"/>
        <v/>
      </c>
      <c r="C11" s="15"/>
      <c r="D11" s="23"/>
      <c r="E11" s="23"/>
      <c r="F11" s="16"/>
      <c r="G11" s="16"/>
      <c r="H11" s="16"/>
      <c r="I11" s="22"/>
      <c r="J11" s="24" t="str">
        <f>IF(ISERROR(VLOOKUP(CONCATENATE(C11,E11,F11),'Water Unit Rates'!A:E,5,FALSE)),"",VLOOKUP(CONCATENATE(C11,E11,F11),'Water Unit Rates'!A:E,5,FALSE))</f>
        <v/>
      </c>
      <c r="K11" s="24" t="str">
        <f t="shared" si="5"/>
        <v/>
      </c>
      <c r="M11" s="15"/>
      <c r="N11" s="51">
        <f t="shared" si="2"/>
        <v>0</v>
      </c>
      <c r="O11" s="53"/>
      <c r="P11" s="53"/>
      <c r="Q11" s="53"/>
      <c r="R11" s="53"/>
      <c r="Z11" s="11" t="s">
        <v>23</v>
      </c>
      <c r="AD11" s="11" t="s">
        <v>669</v>
      </c>
      <c r="AE11" s="11" t="s">
        <v>673</v>
      </c>
      <c r="AF11" s="11" t="s">
        <v>693</v>
      </c>
      <c r="AJ11" s="11">
        <v>325</v>
      </c>
    </row>
    <row r="12" spans="1:36" x14ac:dyDescent="0.3">
      <c r="A12" s="22"/>
      <c r="B12" s="11" t="str">
        <f t="shared" si="3"/>
        <v/>
      </c>
      <c r="C12" s="15"/>
      <c r="D12" s="23"/>
      <c r="E12" s="23"/>
      <c r="F12" s="16"/>
      <c r="G12" s="16"/>
      <c r="H12" s="16"/>
      <c r="I12" s="22"/>
      <c r="J12" s="24" t="str">
        <f>IF(ISERROR(VLOOKUP(CONCATENATE(C12,E12,F12),'Water Unit Rates'!A:E,5,FALSE)),"",VLOOKUP(CONCATENATE(C12,E12,F12),'Water Unit Rates'!A:E,5,FALSE))</f>
        <v/>
      </c>
      <c r="K12" s="24" t="str">
        <f t="shared" si="5"/>
        <v/>
      </c>
      <c r="M12" s="15"/>
      <c r="N12" s="51">
        <f t="shared" si="2"/>
        <v>0</v>
      </c>
      <c r="O12" s="53"/>
      <c r="P12" s="53"/>
      <c r="Q12" s="53"/>
      <c r="R12" s="53"/>
      <c r="Z12" s="11" t="s">
        <v>24</v>
      </c>
      <c r="AD12" s="11" t="s">
        <v>670</v>
      </c>
      <c r="AE12" s="11" t="s">
        <v>673</v>
      </c>
      <c r="AJ12" s="11">
        <v>350</v>
      </c>
    </row>
    <row r="13" spans="1:36" x14ac:dyDescent="0.3">
      <c r="A13" s="22"/>
      <c r="B13" s="11" t="str">
        <f t="shared" si="3"/>
        <v/>
      </c>
      <c r="C13" s="15"/>
      <c r="D13" s="23"/>
      <c r="E13" s="23"/>
      <c r="F13" s="16"/>
      <c r="G13" s="16"/>
      <c r="H13" s="16"/>
      <c r="I13" s="22"/>
      <c r="J13" s="24" t="str">
        <f>IF(ISERROR(VLOOKUP(CONCATENATE(C13,E13,F13),'Water Unit Rates'!A:E,5,FALSE)),"",VLOOKUP(CONCATENATE(C13,E13,F13),'Water Unit Rates'!A:E,5,FALSE))</f>
        <v/>
      </c>
      <c r="K13" s="24" t="str">
        <f t="shared" si="5"/>
        <v/>
      </c>
      <c r="M13" s="15"/>
      <c r="N13" s="51">
        <f t="shared" si="2"/>
        <v>0</v>
      </c>
      <c r="O13" s="53"/>
      <c r="P13" s="53"/>
      <c r="Q13" s="53"/>
      <c r="R13" s="53"/>
      <c r="Z13" s="11" t="s">
        <v>25</v>
      </c>
      <c r="AD13" s="11" t="s">
        <v>693</v>
      </c>
      <c r="AJ13" s="11">
        <v>375</v>
      </c>
    </row>
    <row r="14" spans="1:36" x14ac:dyDescent="0.3">
      <c r="A14" s="22"/>
      <c r="B14" s="11" t="str">
        <f t="shared" si="3"/>
        <v/>
      </c>
      <c r="C14" s="15"/>
      <c r="D14" s="23"/>
      <c r="E14" s="23"/>
      <c r="F14" s="16"/>
      <c r="G14" s="16"/>
      <c r="H14" s="16"/>
      <c r="I14" s="22"/>
      <c r="J14" s="24" t="str">
        <f>IF(ISERROR(VLOOKUP(CONCATENATE(C14,E14,F14),'Water Unit Rates'!A:E,5,FALSE)),"",VLOOKUP(CONCATENATE(C14,E14,F14),'Water Unit Rates'!A:E,5,FALSE))</f>
        <v/>
      </c>
      <c r="K14" s="24" t="str">
        <f t="shared" si="5"/>
        <v/>
      </c>
      <c r="M14" s="15"/>
      <c r="N14" s="51">
        <f t="shared" si="2"/>
        <v>0</v>
      </c>
      <c r="O14" s="53"/>
      <c r="P14" s="53"/>
      <c r="Q14" s="53"/>
      <c r="R14" s="53"/>
      <c r="Z14" s="11" t="s">
        <v>26</v>
      </c>
      <c r="AJ14" s="11">
        <v>400</v>
      </c>
    </row>
    <row r="15" spans="1:36" x14ac:dyDescent="0.3">
      <c r="A15" s="22"/>
      <c r="B15" s="11" t="str">
        <f t="shared" si="3"/>
        <v/>
      </c>
      <c r="C15" s="15"/>
      <c r="D15" s="23"/>
      <c r="E15" s="23"/>
      <c r="F15" s="16"/>
      <c r="G15" s="16"/>
      <c r="H15" s="16"/>
      <c r="I15" s="22"/>
      <c r="J15" s="24" t="str">
        <f>IF(ISERROR(VLOOKUP(CONCATENATE(C15,E15,F15),'Water Unit Rates'!A:E,5,FALSE)),"",VLOOKUP(CONCATENATE(C15,E15,F15),'Water Unit Rates'!A:E,5,FALSE))</f>
        <v/>
      </c>
      <c r="K15" s="24" t="str">
        <f t="shared" si="5"/>
        <v/>
      </c>
      <c r="M15" s="15"/>
      <c r="N15" s="51">
        <f t="shared" si="2"/>
        <v>0</v>
      </c>
      <c r="O15" s="53"/>
      <c r="P15" s="53"/>
      <c r="Q15" s="53"/>
      <c r="R15" s="53"/>
      <c r="Z15" s="11" t="s">
        <v>27</v>
      </c>
      <c r="AJ15" s="11">
        <v>425</v>
      </c>
    </row>
    <row r="16" spans="1:36" x14ac:dyDescent="0.3">
      <c r="A16" s="22"/>
      <c r="B16" s="11" t="str">
        <f t="shared" si="3"/>
        <v/>
      </c>
      <c r="C16" s="15"/>
      <c r="D16" s="23"/>
      <c r="E16" s="23"/>
      <c r="F16" s="16"/>
      <c r="G16" s="16"/>
      <c r="H16" s="16"/>
      <c r="I16" s="22"/>
      <c r="J16" s="24" t="str">
        <f>IF(ISERROR(VLOOKUP(CONCATENATE(C16,E16,F16),'Water Unit Rates'!A:E,5,FALSE)),"",VLOOKUP(CONCATENATE(C16,E16,F16),'Water Unit Rates'!A:E,5,FALSE))</f>
        <v/>
      </c>
      <c r="K16" s="24" t="str">
        <f t="shared" si="5"/>
        <v/>
      </c>
      <c r="M16" s="15"/>
      <c r="N16" s="51">
        <f t="shared" si="2"/>
        <v>0</v>
      </c>
      <c r="O16" s="53"/>
      <c r="P16" s="53"/>
      <c r="Q16" s="53"/>
      <c r="R16" s="53"/>
      <c r="Z16" s="11" t="s">
        <v>28</v>
      </c>
      <c r="AJ16" s="11">
        <v>450</v>
      </c>
    </row>
    <row r="17" spans="1:36" x14ac:dyDescent="0.3">
      <c r="A17" s="22"/>
      <c r="B17" s="11" t="str">
        <f t="shared" si="3"/>
        <v/>
      </c>
      <c r="C17" s="15"/>
      <c r="D17" s="23"/>
      <c r="E17" s="23"/>
      <c r="F17" s="16"/>
      <c r="G17" s="16"/>
      <c r="H17" s="16"/>
      <c r="I17" s="22"/>
      <c r="J17" s="24" t="str">
        <f>IF(ISERROR(VLOOKUP(CONCATENATE(C17,E17,F17),'Water Unit Rates'!A:E,5,FALSE)),"",VLOOKUP(CONCATENATE(C17,E17,F17),'Water Unit Rates'!A:E,5,FALSE))</f>
        <v/>
      </c>
      <c r="K17" s="24" t="str">
        <f t="shared" si="5"/>
        <v/>
      </c>
      <c r="M17" s="15"/>
      <c r="N17" s="51">
        <f t="shared" si="2"/>
        <v>0</v>
      </c>
      <c r="O17" s="53"/>
      <c r="P17" s="53"/>
      <c r="Q17" s="53"/>
      <c r="R17" s="53"/>
      <c r="Z17" s="11" t="s">
        <v>29</v>
      </c>
      <c r="AJ17" s="11">
        <v>475</v>
      </c>
    </row>
    <row r="18" spans="1:36" x14ac:dyDescent="0.3">
      <c r="A18" s="22"/>
      <c r="B18" s="11" t="str">
        <f t="shared" si="3"/>
        <v/>
      </c>
      <c r="C18" s="15"/>
      <c r="D18" s="23"/>
      <c r="E18" s="23"/>
      <c r="F18" s="16"/>
      <c r="G18" s="16"/>
      <c r="H18" s="16"/>
      <c r="I18" s="22"/>
      <c r="J18" s="24" t="str">
        <f>IF(ISERROR(VLOOKUP(CONCATENATE(C18,E18,F18),'Water Unit Rates'!A:E,5,FALSE)),"",VLOOKUP(CONCATENATE(C18,E18,F18),'Water Unit Rates'!A:E,5,FALSE))</f>
        <v/>
      </c>
      <c r="K18" s="24" t="str">
        <f t="shared" si="5"/>
        <v/>
      </c>
      <c r="M18" s="15"/>
      <c r="N18" s="51">
        <f t="shared" si="2"/>
        <v>0</v>
      </c>
      <c r="O18" s="53"/>
      <c r="P18" s="53"/>
      <c r="Q18" s="53"/>
      <c r="R18" s="53"/>
      <c r="Z18" s="11" t="s">
        <v>30</v>
      </c>
      <c r="AJ18" s="11">
        <v>500</v>
      </c>
    </row>
    <row r="19" spans="1:36" x14ac:dyDescent="0.3">
      <c r="A19" s="22"/>
      <c r="B19" s="11" t="str">
        <f t="shared" si="3"/>
        <v/>
      </c>
      <c r="C19" s="15"/>
      <c r="D19" s="23"/>
      <c r="E19" s="23"/>
      <c r="F19" s="16"/>
      <c r="G19" s="16"/>
      <c r="H19" s="16"/>
      <c r="I19" s="22"/>
      <c r="J19" s="24" t="str">
        <f>IF(ISERROR(VLOOKUP(CONCATENATE(C19,E19,F19),'Water Unit Rates'!A:E,5,FALSE)),"",VLOOKUP(CONCATENATE(C19,E19,F19),'Water Unit Rates'!A:E,5,FALSE))</f>
        <v/>
      </c>
      <c r="K19" s="24" t="str">
        <f t="shared" si="5"/>
        <v/>
      </c>
      <c r="M19" s="15"/>
      <c r="N19" s="51">
        <f t="shared" si="2"/>
        <v>0</v>
      </c>
      <c r="O19" s="53"/>
      <c r="P19" s="53"/>
      <c r="Q19" s="53"/>
      <c r="R19" s="53"/>
      <c r="Z19" s="11" t="s">
        <v>31</v>
      </c>
      <c r="AJ19" s="11">
        <v>525</v>
      </c>
    </row>
    <row r="20" spans="1:36" x14ac:dyDescent="0.3">
      <c r="A20" s="22"/>
      <c r="B20" s="11" t="str">
        <f t="shared" si="3"/>
        <v/>
      </c>
      <c r="C20" s="15"/>
      <c r="D20" s="23"/>
      <c r="E20" s="23"/>
      <c r="F20" s="16"/>
      <c r="G20" s="16"/>
      <c r="H20" s="16"/>
      <c r="I20" s="22"/>
      <c r="J20" s="24" t="str">
        <f>IF(ISERROR(VLOOKUP(CONCATENATE(C20,E20,F20),'Water Unit Rates'!A:E,5,FALSE)),"",VLOOKUP(CONCATENATE(C20,E20,F20),'Water Unit Rates'!A:E,5,FALSE))</f>
        <v/>
      </c>
      <c r="K20" s="24" t="str">
        <f t="shared" si="5"/>
        <v/>
      </c>
      <c r="M20" s="15"/>
      <c r="N20" s="51">
        <f t="shared" si="2"/>
        <v>0</v>
      </c>
      <c r="O20" s="53"/>
      <c r="P20" s="53"/>
      <c r="Q20" s="53"/>
      <c r="R20" s="53"/>
      <c r="Z20" s="11" t="s">
        <v>32</v>
      </c>
      <c r="AJ20" s="11">
        <v>550</v>
      </c>
    </row>
    <row r="21" spans="1:36" x14ac:dyDescent="0.3">
      <c r="A21" s="22"/>
      <c r="B21" s="11" t="str">
        <f t="shared" si="3"/>
        <v/>
      </c>
      <c r="C21" s="15"/>
      <c r="D21" s="23"/>
      <c r="E21" s="23"/>
      <c r="F21" s="16"/>
      <c r="G21" s="16"/>
      <c r="H21" s="16"/>
      <c r="I21" s="22"/>
      <c r="J21" s="24" t="str">
        <f>IF(ISERROR(VLOOKUP(CONCATENATE(C21,E21,F21),'Water Unit Rates'!A:E,5,FALSE)),"",VLOOKUP(CONCATENATE(C21,E21,F21),'Water Unit Rates'!A:E,5,FALSE))</f>
        <v/>
      </c>
      <c r="K21" s="24" t="str">
        <f t="shared" si="5"/>
        <v/>
      </c>
      <c r="M21" s="15"/>
      <c r="N21" s="51">
        <f t="shared" si="2"/>
        <v>0</v>
      </c>
      <c r="O21" s="53"/>
      <c r="P21" s="53"/>
      <c r="Q21" s="53"/>
      <c r="R21" s="53"/>
      <c r="Z21" s="11" t="s">
        <v>33</v>
      </c>
      <c r="AJ21" s="11">
        <v>575</v>
      </c>
    </row>
    <row r="22" spans="1:36" x14ac:dyDescent="0.3">
      <c r="A22" s="22"/>
      <c r="B22" s="11" t="str">
        <f t="shared" si="3"/>
        <v/>
      </c>
      <c r="C22" s="15"/>
      <c r="D22" s="23"/>
      <c r="E22" s="23"/>
      <c r="F22" s="16"/>
      <c r="G22" s="16"/>
      <c r="H22" s="16"/>
      <c r="I22" s="22"/>
      <c r="J22" s="24" t="str">
        <f>IF(ISERROR(VLOOKUP(CONCATENATE(C22,E22,F22),'Water Unit Rates'!A:E,5,FALSE)),"",VLOOKUP(CONCATENATE(C22,E22,F22),'Water Unit Rates'!A:E,5,FALSE))</f>
        <v/>
      </c>
      <c r="K22" s="24" t="str">
        <f t="shared" si="5"/>
        <v/>
      </c>
      <c r="M22" s="15"/>
      <c r="N22" s="51">
        <f t="shared" si="2"/>
        <v>0</v>
      </c>
      <c r="O22" s="53"/>
      <c r="P22" s="53"/>
      <c r="Q22" s="53"/>
      <c r="R22" s="53"/>
      <c r="Z22" s="11" t="s">
        <v>34</v>
      </c>
      <c r="AJ22" s="11">
        <v>600</v>
      </c>
    </row>
    <row r="23" spans="1:36" x14ac:dyDescent="0.3">
      <c r="A23" s="22"/>
      <c r="B23" s="11" t="str">
        <f t="shared" si="3"/>
        <v/>
      </c>
      <c r="C23" s="15"/>
      <c r="D23" s="23"/>
      <c r="E23" s="23"/>
      <c r="F23" s="16"/>
      <c r="G23" s="16"/>
      <c r="H23" s="16"/>
      <c r="I23" s="22"/>
      <c r="J23" s="24" t="str">
        <f>IF(ISERROR(VLOOKUP(CONCATENATE(C23,E23,F23),'Water Unit Rates'!A:E,5,FALSE)),"",VLOOKUP(CONCATENATE(C23,E23,F23),'Water Unit Rates'!A:E,5,FALSE))</f>
        <v/>
      </c>
      <c r="K23" s="24" t="str">
        <f t="shared" si="5"/>
        <v/>
      </c>
      <c r="M23" s="15"/>
      <c r="N23" s="51">
        <f t="shared" si="2"/>
        <v>0</v>
      </c>
      <c r="O23" s="53"/>
      <c r="P23" s="53"/>
      <c r="Q23" s="53"/>
      <c r="R23" s="53"/>
      <c r="Z23" s="11" t="s">
        <v>35</v>
      </c>
      <c r="AJ23" s="11">
        <v>625</v>
      </c>
    </row>
    <row r="24" spans="1:36" x14ac:dyDescent="0.3">
      <c r="A24" s="22"/>
      <c r="B24" s="11" t="str">
        <f t="shared" si="3"/>
        <v/>
      </c>
      <c r="C24" s="15"/>
      <c r="D24" s="23"/>
      <c r="E24" s="23"/>
      <c r="F24" s="16"/>
      <c r="G24" s="16"/>
      <c r="H24" s="16"/>
      <c r="I24" s="22"/>
      <c r="J24" s="24" t="str">
        <f>IF(ISERROR(VLOOKUP(CONCATENATE(C24,E24,F24),'Water Unit Rates'!A:E,5,FALSE)),"",VLOOKUP(CONCATENATE(C24,E24,F24),'Water Unit Rates'!A:E,5,FALSE))</f>
        <v/>
      </c>
      <c r="K24" s="24" t="str">
        <f t="shared" si="5"/>
        <v/>
      </c>
      <c r="M24" s="15"/>
      <c r="N24" s="51">
        <f t="shared" si="2"/>
        <v>0</v>
      </c>
      <c r="O24" s="53"/>
      <c r="P24" s="53"/>
      <c r="Q24" s="53"/>
      <c r="R24" s="53"/>
      <c r="Z24" s="11" t="s">
        <v>36</v>
      </c>
      <c r="AJ24" s="11">
        <v>650</v>
      </c>
    </row>
    <row r="25" spans="1:36" x14ac:dyDescent="0.3">
      <c r="A25" s="22"/>
      <c r="B25" s="11" t="str">
        <f t="shared" si="3"/>
        <v/>
      </c>
      <c r="C25" s="15"/>
      <c r="D25" s="23"/>
      <c r="E25" s="23"/>
      <c r="F25" s="16"/>
      <c r="G25" s="16"/>
      <c r="H25" s="16"/>
      <c r="I25" s="22"/>
      <c r="J25" s="24" t="str">
        <f>IF(ISERROR(VLOOKUP(CONCATENATE(C25,E25,F25),'Water Unit Rates'!A:E,5,FALSE)),"",VLOOKUP(CONCATENATE(C25,E25,F25),'Water Unit Rates'!A:E,5,FALSE))</f>
        <v/>
      </c>
      <c r="K25" s="24" t="str">
        <f t="shared" si="5"/>
        <v/>
      </c>
      <c r="M25" s="15"/>
      <c r="N25" s="51">
        <f t="shared" si="2"/>
        <v>0</v>
      </c>
      <c r="O25" s="53"/>
      <c r="P25" s="53"/>
      <c r="Q25" s="53"/>
      <c r="R25" s="53"/>
      <c r="Z25" s="11" t="s">
        <v>37</v>
      </c>
      <c r="AJ25" s="11">
        <v>675</v>
      </c>
    </row>
    <row r="26" spans="1:36" x14ac:dyDescent="0.3">
      <c r="A26" s="22"/>
      <c r="B26" s="11" t="str">
        <f t="shared" si="3"/>
        <v/>
      </c>
      <c r="C26" s="15"/>
      <c r="D26" s="23"/>
      <c r="E26" s="23"/>
      <c r="F26" s="16"/>
      <c r="G26" s="16"/>
      <c r="H26" s="16"/>
      <c r="I26" s="22"/>
      <c r="J26" s="24" t="str">
        <f>IF(ISERROR(VLOOKUP(CONCATENATE(C26,E26,F26),'Water Unit Rates'!A:E,5,FALSE)),"",VLOOKUP(CONCATENATE(C26,E26,F26),'Water Unit Rates'!A:E,5,FALSE))</f>
        <v/>
      </c>
      <c r="K26" s="24" t="str">
        <f t="shared" si="5"/>
        <v/>
      </c>
      <c r="M26" s="15"/>
      <c r="N26" s="51">
        <f t="shared" si="2"/>
        <v>0</v>
      </c>
      <c r="O26" s="53"/>
      <c r="P26" s="53"/>
      <c r="Q26" s="53"/>
      <c r="R26" s="53"/>
      <c r="Z26" s="11" t="s">
        <v>38</v>
      </c>
      <c r="AJ26" s="11">
        <v>700</v>
      </c>
    </row>
    <row r="27" spans="1:36" x14ac:dyDescent="0.3">
      <c r="A27" s="22"/>
      <c r="B27" s="11" t="str">
        <f t="shared" si="3"/>
        <v/>
      </c>
      <c r="C27" s="15"/>
      <c r="D27" s="23"/>
      <c r="E27" s="23"/>
      <c r="F27" s="16"/>
      <c r="G27" s="16"/>
      <c r="H27" s="16"/>
      <c r="I27" s="22"/>
      <c r="J27" s="24" t="str">
        <f>IF(ISERROR(VLOOKUP(CONCATENATE(C27,E27,F27),'Water Unit Rates'!A:E,5,FALSE)),"",VLOOKUP(CONCATENATE(C27,E27,F27),'Water Unit Rates'!A:E,5,FALSE))</f>
        <v/>
      </c>
      <c r="K27" s="24" t="str">
        <f t="shared" si="5"/>
        <v/>
      </c>
      <c r="M27" s="15"/>
      <c r="N27" s="51">
        <f t="shared" si="2"/>
        <v>0</v>
      </c>
      <c r="O27" s="53"/>
      <c r="P27" s="53"/>
      <c r="Q27" s="53"/>
      <c r="R27" s="53"/>
      <c r="Z27" s="11" t="s">
        <v>39</v>
      </c>
      <c r="AJ27" s="11">
        <v>725</v>
      </c>
    </row>
    <row r="28" spans="1:36" x14ac:dyDescent="0.3">
      <c r="A28" s="22"/>
      <c r="B28" s="11" t="str">
        <f t="shared" si="3"/>
        <v/>
      </c>
      <c r="C28" s="15"/>
      <c r="D28" s="23"/>
      <c r="E28" s="23"/>
      <c r="F28" s="16"/>
      <c r="G28" s="16"/>
      <c r="H28" s="16"/>
      <c r="I28" s="22"/>
      <c r="J28" s="24" t="str">
        <f>IF(ISERROR(VLOOKUP(CONCATENATE(C28,E28,F28),'Water Unit Rates'!A:E,5,FALSE)),"",VLOOKUP(CONCATENATE(C28,E28,F28),'Water Unit Rates'!A:E,5,FALSE))</f>
        <v/>
      </c>
      <c r="K28" s="24" t="str">
        <f t="shared" si="5"/>
        <v/>
      </c>
      <c r="M28" s="15"/>
      <c r="N28" s="51">
        <f t="shared" si="2"/>
        <v>0</v>
      </c>
      <c r="O28" s="53"/>
      <c r="P28" s="53"/>
      <c r="Q28" s="53"/>
      <c r="R28" s="53"/>
      <c r="Z28" s="11" t="s">
        <v>40</v>
      </c>
      <c r="AJ28" s="11">
        <v>750</v>
      </c>
    </row>
    <row r="29" spans="1:36" x14ac:dyDescent="0.3">
      <c r="A29" s="22"/>
      <c r="B29" s="11" t="str">
        <f t="shared" si="3"/>
        <v/>
      </c>
      <c r="C29" s="15"/>
      <c r="D29" s="23"/>
      <c r="E29" s="23"/>
      <c r="F29" s="16"/>
      <c r="G29" s="16"/>
      <c r="H29" s="16"/>
      <c r="I29" s="22"/>
      <c r="J29" s="24" t="str">
        <f>IF(ISERROR(VLOOKUP(CONCATENATE(C29,E29,F29),'Water Unit Rates'!A:E,5,FALSE)),"",VLOOKUP(CONCATENATE(C29,E29,F29),'Water Unit Rates'!A:E,5,FALSE))</f>
        <v/>
      </c>
      <c r="K29" s="24" t="str">
        <f t="shared" si="5"/>
        <v/>
      </c>
      <c r="M29" s="15"/>
      <c r="N29" s="51">
        <f t="shared" si="2"/>
        <v>0</v>
      </c>
      <c r="O29" s="53"/>
      <c r="P29" s="53"/>
      <c r="Q29" s="53"/>
      <c r="R29" s="53"/>
      <c r="Z29" s="11" t="s">
        <v>41</v>
      </c>
      <c r="AJ29" s="11">
        <v>825</v>
      </c>
    </row>
    <row r="30" spans="1:36" x14ac:dyDescent="0.3">
      <c r="A30" s="22"/>
      <c r="B30" s="11" t="str">
        <f t="shared" si="3"/>
        <v/>
      </c>
      <c r="C30" s="15"/>
      <c r="D30" s="23"/>
      <c r="E30" s="23"/>
      <c r="F30" s="16"/>
      <c r="G30" s="16"/>
      <c r="H30" s="16"/>
      <c r="I30" s="22"/>
      <c r="J30" s="24" t="str">
        <f>IF(ISERROR(VLOOKUP(CONCATENATE(C30,E30,F30),'Water Unit Rates'!A:E,5,FALSE)),"",VLOOKUP(CONCATENATE(C30,E30,F30),'Water Unit Rates'!A:E,5,FALSE))</f>
        <v/>
      </c>
      <c r="K30" s="24" t="str">
        <f t="shared" si="5"/>
        <v/>
      </c>
      <c r="M30" s="15"/>
      <c r="N30" s="51">
        <f t="shared" si="2"/>
        <v>0</v>
      </c>
      <c r="O30" s="53"/>
      <c r="P30" s="53"/>
      <c r="Q30" s="53"/>
      <c r="R30" s="53"/>
      <c r="Z30" s="11" t="s">
        <v>42</v>
      </c>
      <c r="AJ30" s="11">
        <v>900</v>
      </c>
    </row>
    <row r="31" spans="1:36" x14ac:dyDescent="0.3">
      <c r="A31" s="22"/>
      <c r="B31" s="11" t="str">
        <f t="shared" si="3"/>
        <v/>
      </c>
      <c r="C31" s="15"/>
      <c r="D31" s="23"/>
      <c r="E31" s="23"/>
      <c r="F31" s="16"/>
      <c r="G31" s="16"/>
      <c r="H31" s="16"/>
      <c r="I31" s="22"/>
      <c r="J31" s="24" t="str">
        <f>IF(ISERROR(VLOOKUP(CONCATENATE(C31,E31,F31),'Water Unit Rates'!A:E,5,FALSE)),"",VLOOKUP(CONCATENATE(C31,E31,F31),'Water Unit Rates'!A:E,5,FALSE))</f>
        <v/>
      </c>
      <c r="K31" s="24" t="str">
        <f t="shared" si="5"/>
        <v/>
      </c>
      <c r="M31" s="15"/>
      <c r="N31" s="51">
        <f t="shared" si="2"/>
        <v>0</v>
      </c>
      <c r="O31" s="53"/>
      <c r="P31" s="53"/>
      <c r="Q31" s="53"/>
      <c r="R31" s="53"/>
      <c r="Z31" s="11" t="s">
        <v>43</v>
      </c>
      <c r="AJ31" s="11">
        <v>975</v>
      </c>
    </row>
    <row r="32" spans="1:36" x14ac:dyDescent="0.3">
      <c r="A32" s="22"/>
      <c r="B32" s="11" t="str">
        <f t="shared" si="3"/>
        <v/>
      </c>
      <c r="C32" s="15"/>
      <c r="D32" s="23"/>
      <c r="E32" s="23"/>
      <c r="F32" s="16"/>
      <c r="G32" s="16"/>
      <c r="H32" s="16"/>
      <c r="I32" s="22"/>
      <c r="J32" s="24" t="str">
        <f>IF(ISERROR(VLOOKUP(CONCATENATE(C32,E32,F32),'Water Unit Rates'!A:E,5,FALSE)),"",VLOOKUP(CONCATENATE(C32,E32,F32),'Water Unit Rates'!A:E,5,FALSE))</f>
        <v/>
      </c>
      <c r="K32" s="24" t="str">
        <f t="shared" si="5"/>
        <v/>
      </c>
      <c r="M32" s="15"/>
      <c r="N32" s="51">
        <f t="shared" si="2"/>
        <v>0</v>
      </c>
      <c r="O32" s="53"/>
      <c r="P32" s="53"/>
      <c r="Q32" s="53"/>
      <c r="R32" s="53"/>
      <c r="Z32" s="11" t="s">
        <v>44</v>
      </c>
      <c r="AJ32" s="11">
        <v>1050</v>
      </c>
    </row>
    <row r="33" spans="1:36" x14ac:dyDescent="0.3">
      <c r="A33" s="22"/>
      <c r="B33" s="11" t="str">
        <f t="shared" si="3"/>
        <v/>
      </c>
      <c r="C33" s="15"/>
      <c r="D33" s="23"/>
      <c r="E33" s="23"/>
      <c r="F33" s="16"/>
      <c r="G33" s="16"/>
      <c r="H33" s="16"/>
      <c r="I33" s="22"/>
      <c r="J33" s="24" t="str">
        <f>IF(ISERROR(VLOOKUP(CONCATENATE(C33,E33,F33),'Water Unit Rates'!A:E,5,FALSE)),"",VLOOKUP(CONCATENATE(C33,E33,F33),'Water Unit Rates'!A:E,5,FALSE))</f>
        <v/>
      </c>
      <c r="K33" s="24" t="str">
        <f t="shared" si="5"/>
        <v/>
      </c>
      <c r="M33" s="15"/>
      <c r="N33" s="51">
        <f t="shared" si="2"/>
        <v>0</v>
      </c>
      <c r="O33" s="53"/>
      <c r="P33" s="53"/>
      <c r="Q33" s="53"/>
      <c r="R33" s="53"/>
      <c r="Z33" s="11" t="s">
        <v>45</v>
      </c>
      <c r="AJ33" s="11">
        <v>1125</v>
      </c>
    </row>
    <row r="34" spans="1:36" x14ac:dyDescent="0.3">
      <c r="A34" s="22"/>
      <c r="B34" s="11" t="str">
        <f t="shared" si="3"/>
        <v/>
      </c>
      <c r="C34" s="15"/>
      <c r="D34" s="23"/>
      <c r="E34" s="23"/>
      <c r="F34" s="16"/>
      <c r="G34" s="16"/>
      <c r="H34" s="16"/>
      <c r="I34" s="22"/>
      <c r="J34" s="24" t="str">
        <f>IF(ISERROR(VLOOKUP(CONCATENATE(C34,E34,F34),'Water Unit Rates'!A:E,5,FALSE)),"",VLOOKUP(CONCATENATE(C34,E34,F34),'Water Unit Rates'!A:E,5,FALSE))</f>
        <v/>
      </c>
      <c r="K34" s="24" t="str">
        <f t="shared" si="5"/>
        <v/>
      </c>
      <c r="M34" s="15"/>
      <c r="N34" s="51">
        <f t="shared" si="2"/>
        <v>0</v>
      </c>
      <c r="O34" s="53"/>
      <c r="P34" s="53"/>
      <c r="Q34" s="53"/>
      <c r="R34" s="53"/>
      <c r="Z34" s="11" t="s">
        <v>46</v>
      </c>
      <c r="AJ34" s="11">
        <v>1200</v>
      </c>
    </row>
    <row r="35" spans="1:36" x14ac:dyDescent="0.3">
      <c r="A35" s="22"/>
      <c r="B35" s="11" t="str">
        <f t="shared" si="3"/>
        <v/>
      </c>
      <c r="C35" s="15"/>
      <c r="D35" s="23"/>
      <c r="E35" s="23"/>
      <c r="F35" s="16"/>
      <c r="G35" s="16"/>
      <c r="H35" s="16"/>
      <c r="I35" s="22"/>
      <c r="J35" s="24" t="str">
        <f>IF(ISERROR(VLOOKUP(CONCATENATE(C35,E35,F35),'Water Unit Rates'!A:E,5,FALSE)),"",VLOOKUP(CONCATENATE(C35,E35,F35),'Water Unit Rates'!A:E,5,FALSE))</f>
        <v/>
      </c>
      <c r="K35" s="24" t="str">
        <f t="shared" si="5"/>
        <v/>
      </c>
      <c r="M35" s="15"/>
      <c r="N35" s="51">
        <f t="shared" si="2"/>
        <v>0</v>
      </c>
      <c r="O35" s="53"/>
      <c r="P35" s="53"/>
      <c r="Q35" s="53"/>
      <c r="R35" s="53"/>
      <c r="Z35" s="11" t="s">
        <v>47</v>
      </c>
      <c r="AJ35" s="11">
        <v>1275</v>
      </c>
    </row>
    <row r="36" spans="1:36" x14ac:dyDescent="0.3">
      <c r="A36" s="22"/>
      <c r="B36" s="11" t="str">
        <f t="shared" si="3"/>
        <v/>
      </c>
      <c r="C36" s="15"/>
      <c r="D36" s="23"/>
      <c r="E36" s="23"/>
      <c r="F36" s="16"/>
      <c r="G36" s="16"/>
      <c r="H36" s="16"/>
      <c r="I36" s="22"/>
      <c r="J36" s="24" t="str">
        <f>IF(ISERROR(VLOOKUP(CONCATENATE(C36,E36,F36),'Water Unit Rates'!A:E,5,FALSE)),"",VLOOKUP(CONCATENATE(C36,E36,F36),'Water Unit Rates'!A:E,5,FALSE))</f>
        <v/>
      </c>
      <c r="K36" s="24" t="str">
        <f t="shared" si="5"/>
        <v/>
      </c>
      <c r="M36" s="15"/>
      <c r="N36" s="51">
        <f t="shared" si="2"/>
        <v>0</v>
      </c>
      <c r="O36" s="53"/>
      <c r="P36" s="53"/>
      <c r="Q36" s="53"/>
      <c r="R36" s="53"/>
      <c r="Z36" s="11" t="s">
        <v>48</v>
      </c>
      <c r="AJ36" s="11">
        <v>1350</v>
      </c>
    </row>
    <row r="37" spans="1:36" x14ac:dyDescent="0.3">
      <c r="A37" s="22"/>
      <c r="B37" s="11" t="str">
        <f t="shared" si="3"/>
        <v/>
      </c>
      <c r="C37" s="15"/>
      <c r="D37" s="23"/>
      <c r="E37" s="23"/>
      <c r="F37" s="16"/>
      <c r="G37" s="16"/>
      <c r="H37" s="16"/>
      <c r="I37" s="22"/>
      <c r="J37" s="24" t="str">
        <f>IF(ISERROR(VLOOKUP(CONCATENATE(C37,E37,F37),'Water Unit Rates'!A:E,5,FALSE)),"",VLOOKUP(CONCATENATE(C37,E37,F37),'Water Unit Rates'!A:E,5,FALSE))</f>
        <v/>
      </c>
      <c r="K37" s="24" t="str">
        <f t="shared" si="5"/>
        <v/>
      </c>
      <c r="M37" s="15"/>
      <c r="N37" s="51">
        <f t="shared" si="2"/>
        <v>0</v>
      </c>
      <c r="O37" s="53"/>
      <c r="P37" s="53"/>
      <c r="Q37" s="53"/>
      <c r="R37" s="53"/>
      <c r="Z37" s="11" t="s">
        <v>49</v>
      </c>
      <c r="AJ37" s="11">
        <v>1425</v>
      </c>
    </row>
    <row r="38" spans="1:36" x14ac:dyDescent="0.3">
      <c r="A38" s="22"/>
      <c r="B38" s="11" t="str">
        <f t="shared" si="3"/>
        <v/>
      </c>
      <c r="C38" s="15"/>
      <c r="D38" s="23"/>
      <c r="E38" s="23"/>
      <c r="F38" s="16"/>
      <c r="G38" s="16"/>
      <c r="H38" s="16"/>
      <c r="I38" s="22"/>
      <c r="J38" s="24" t="str">
        <f>IF(ISERROR(VLOOKUP(CONCATENATE(C38,E38,F38),'Water Unit Rates'!A:E,5,FALSE)),"",VLOOKUP(CONCATENATE(C38,E38,F38),'Water Unit Rates'!A:E,5,FALSE))</f>
        <v/>
      </c>
      <c r="K38" s="24" t="str">
        <f t="shared" si="5"/>
        <v/>
      </c>
      <c r="M38" s="15"/>
      <c r="N38" s="51">
        <f t="shared" si="2"/>
        <v>0</v>
      </c>
      <c r="O38" s="53"/>
      <c r="P38" s="53"/>
      <c r="Q38" s="53"/>
      <c r="R38" s="53"/>
      <c r="Z38" s="11" t="s">
        <v>50</v>
      </c>
      <c r="AJ38" s="11">
        <v>1500</v>
      </c>
    </row>
    <row r="39" spans="1:36" x14ac:dyDescent="0.3">
      <c r="A39" s="22"/>
      <c r="C39" s="15"/>
      <c r="D39" s="23"/>
      <c r="E39" s="23"/>
      <c r="F39" s="16"/>
      <c r="G39" s="16"/>
      <c r="H39" s="16"/>
      <c r="I39" s="22"/>
      <c r="M39" s="15"/>
      <c r="N39" s="51"/>
      <c r="O39" s="53"/>
      <c r="P39" s="53"/>
      <c r="Q39" s="53"/>
      <c r="R39" s="53"/>
      <c r="Z39" s="11" t="s">
        <v>51</v>
      </c>
      <c r="AJ39" s="11">
        <v>1575</v>
      </c>
    </row>
    <row r="40" spans="1:36" x14ac:dyDescent="0.3">
      <c r="A40" s="22"/>
      <c r="C40" s="15"/>
      <c r="D40" s="23"/>
      <c r="E40" s="23"/>
      <c r="F40" s="16"/>
      <c r="G40" s="16"/>
      <c r="H40" s="16"/>
      <c r="I40" s="22"/>
      <c r="J40" s="24">
        <f>SUM(J2:J39)</f>
        <v>0</v>
      </c>
      <c r="K40" s="24">
        <f>SUM(K2:K39)</f>
        <v>0</v>
      </c>
      <c r="M40" s="15"/>
      <c r="N40" s="51">
        <f>SUM(N2:N39)</f>
        <v>0</v>
      </c>
      <c r="O40" s="53"/>
      <c r="P40" s="53"/>
      <c r="Q40" s="53"/>
      <c r="R40" s="53"/>
      <c r="Z40" s="11" t="s">
        <v>52</v>
      </c>
      <c r="AJ40" s="11">
        <v>1650</v>
      </c>
    </row>
    <row r="41" spans="1:36" x14ac:dyDescent="0.3">
      <c r="A41" s="56"/>
      <c r="B41" s="53"/>
      <c r="C41" s="56"/>
      <c r="D41" s="56"/>
      <c r="E41" s="56"/>
      <c r="F41" s="56"/>
      <c r="G41" s="56"/>
      <c r="H41" s="56"/>
      <c r="I41" s="56"/>
      <c r="J41" s="58"/>
      <c r="K41" s="58"/>
      <c r="L41" s="56"/>
      <c r="M41" s="56"/>
      <c r="N41" s="53"/>
      <c r="O41" s="53"/>
      <c r="P41" s="53"/>
      <c r="Q41" s="53"/>
      <c r="R41" s="53"/>
      <c r="Z41" s="11" t="s">
        <v>53</v>
      </c>
      <c r="AJ41" s="11">
        <v>1725</v>
      </c>
    </row>
    <row r="42" spans="1:36" x14ac:dyDescent="0.3">
      <c r="A42" s="56"/>
      <c r="B42" s="53"/>
      <c r="C42" s="56"/>
      <c r="D42" s="56"/>
      <c r="E42" s="56"/>
      <c r="F42" s="56"/>
      <c r="G42" s="56"/>
      <c r="H42" s="56"/>
      <c r="I42" s="56"/>
      <c r="J42" s="58"/>
      <c r="K42" s="58"/>
      <c r="L42" s="56"/>
      <c r="M42" s="56"/>
      <c r="N42" s="53"/>
      <c r="O42" s="53"/>
      <c r="P42" s="53"/>
      <c r="Q42" s="53"/>
      <c r="R42" s="53"/>
      <c r="Z42" s="11" t="s">
        <v>54</v>
      </c>
      <c r="AJ42" s="11">
        <v>1800</v>
      </c>
    </row>
    <row r="43" spans="1:36" x14ac:dyDescent="0.3">
      <c r="A43" s="56"/>
      <c r="B43" s="53"/>
      <c r="C43" s="56"/>
      <c r="D43" s="56"/>
      <c r="E43" s="56"/>
      <c r="F43" s="56"/>
      <c r="G43" s="56"/>
      <c r="H43" s="56"/>
      <c r="I43" s="56"/>
      <c r="J43" s="58"/>
      <c r="K43" s="58"/>
      <c r="L43" s="56"/>
      <c r="M43" s="56"/>
      <c r="N43" s="53"/>
      <c r="O43" s="53"/>
      <c r="P43" s="53"/>
      <c r="Q43" s="53"/>
      <c r="R43" s="53"/>
      <c r="Z43" s="11" t="s">
        <v>55</v>
      </c>
    </row>
    <row r="44" spans="1:36" x14ac:dyDescent="0.3">
      <c r="A44" s="56"/>
      <c r="B44" s="53"/>
      <c r="C44" s="56"/>
      <c r="D44" s="56"/>
      <c r="E44" s="56"/>
      <c r="F44" s="56"/>
      <c r="G44" s="56"/>
      <c r="H44" s="56"/>
      <c r="I44" s="56"/>
      <c r="J44" s="58"/>
      <c r="K44" s="58"/>
      <c r="L44" s="56"/>
      <c r="M44" s="56"/>
      <c r="N44" s="53"/>
      <c r="O44" s="53"/>
      <c r="P44" s="53"/>
      <c r="Q44" s="53"/>
      <c r="R44" s="53"/>
      <c r="Z44" s="11" t="s">
        <v>56</v>
      </c>
    </row>
    <row r="45" spans="1:36" x14ac:dyDescent="0.3">
      <c r="A45" s="56"/>
      <c r="B45" s="53"/>
      <c r="C45" s="56"/>
      <c r="D45" s="56"/>
      <c r="E45" s="56"/>
      <c r="F45" s="56"/>
      <c r="G45" s="56"/>
      <c r="H45" s="56"/>
      <c r="I45" s="56"/>
      <c r="J45" s="58"/>
      <c r="K45" s="58"/>
      <c r="L45" s="56"/>
      <c r="M45" s="56"/>
      <c r="N45" s="53"/>
      <c r="O45" s="53"/>
      <c r="P45" s="53"/>
      <c r="Q45" s="53"/>
      <c r="R45" s="53"/>
      <c r="Z45" s="11" t="s">
        <v>57</v>
      </c>
    </row>
    <row r="46" spans="1:36" x14ac:dyDescent="0.3">
      <c r="A46" s="56"/>
      <c r="B46" s="53"/>
      <c r="C46" s="56"/>
      <c r="D46" s="56"/>
      <c r="E46" s="56"/>
      <c r="F46" s="56"/>
      <c r="G46" s="56"/>
      <c r="H46" s="56"/>
      <c r="I46" s="56"/>
      <c r="J46" s="58"/>
      <c r="K46" s="58"/>
      <c r="L46" s="56"/>
      <c r="M46" s="56"/>
      <c r="N46" s="53"/>
      <c r="O46" s="53"/>
      <c r="P46" s="53"/>
      <c r="Q46" s="53"/>
      <c r="R46" s="53"/>
      <c r="Z46" s="11" t="s">
        <v>58</v>
      </c>
    </row>
    <row r="47" spans="1:36" x14ac:dyDescent="0.3">
      <c r="A47" s="56"/>
      <c r="B47" s="53"/>
      <c r="C47" s="56"/>
      <c r="D47" s="56"/>
      <c r="E47" s="56"/>
      <c r="F47" s="56"/>
      <c r="G47" s="56"/>
      <c r="H47" s="56"/>
      <c r="I47" s="56"/>
      <c r="J47" s="58"/>
      <c r="K47" s="58"/>
      <c r="L47" s="56"/>
      <c r="M47" s="56"/>
      <c r="N47" s="53"/>
      <c r="O47" s="53"/>
      <c r="P47" s="53"/>
      <c r="Q47" s="53"/>
      <c r="R47" s="53"/>
    </row>
  </sheetData>
  <sheetProtection password="C7D6" sheet="1" objects="1" scenarios="1"/>
  <dataValidations count="5">
    <dataValidation type="list" allowBlank="1" showInputMessage="1" showErrorMessage="1" sqref="G2:G38">
      <formula1>UnitofMeasure</formula1>
    </dataValidation>
    <dataValidation type="list" allowBlank="1" showInputMessage="1" showErrorMessage="1" sqref="C2:C38">
      <formula1>AssetDescription</formula1>
    </dataValidation>
    <dataValidation type="list" allowBlank="1" showInputMessage="1" showErrorMessage="1" sqref="E2:E38">
      <formula1>INDIRECT(SUBSTITUTE(C2," ",""))</formula1>
    </dataValidation>
    <dataValidation type="list" allowBlank="1" showInputMessage="1" showErrorMessage="1" sqref="F2:F38">
      <formula1>INDIRECT(SUBSTITUTE(E2," ",""))</formula1>
    </dataValidation>
    <dataValidation type="list" allowBlank="1" showInputMessage="1" showErrorMessage="1" sqref="D2:D38">
      <formula1>INDIRECT(SUBSTITUTE(CONCATENATE($B2,$C2)," ",""))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N2 N3:N38 N40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5"/>
  <sheetViews>
    <sheetView zoomScale="70" zoomScaleNormal="70" workbookViewId="0">
      <pane xSplit="13" ySplit="1" topLeftCell="N2" activePane="bottomRight" state="frozen"/>
      <selection pane="topRight" activeCell="N1" sqref="N1"/>
      <selection pane="bottomLeft" activeCell="A2" sqref="A2"/>
      <selection pane="bottomRight" activeCell="F14" sqref="F14"/>
    </sheetView>
  </sheetViews>
  <sheetFormatPr defaultRowHeight="14.4" x14ac:dyDescent="0.3"/>
  <cols>
    <col min="1" max="1" width="15.21875" style="13" bestFit="1" customWidth="1"/>
    <col min="2" max="2" width="21.21875" style="11" bestFit="1" customWidth="1"/>
    <col min="3" max="3" width="41.77734375" style="13" customWidth="1"/>
    <col min="4" max="4" width="39.77734375" style="13" bestFit="1" customWidth="1"/>
    <col min="5" max="5" width="15.21875" style="13" customWidth="1"/>
    <col min="6" max="6" width="17.109375" style="13" bestFit="1" customWidth="1"/>
    <col min="7" max="8" width="15.21875" style="13" customWidth="1"/>
    <col min="9" max="9" width="13.33203125" style="24" customWidth="1"/>
    <col min="10" max="10" width="13" style="24" customWidth="1"/>
    <col min="11" max="11" width="3.6640625" style="13" customWidth="1"/>
    <col min="12" max="12" width="25.6640625" style="13" bestFit="1" customWidth="1"/>
    <col min="13" max="13" width="24.88671875" style="11" customWidth="1"/>
    <col min="14" max="25" width="8.88671875" style="11"/>
    <col min="26" max="26" width="12.88671875" style="11" bestFit="1" customWidth="1"/>
    <col min="27" max="27" width="30.5546875" style="11" bestFit="1" customWidth="1"/>
    <col min="28" max="28" width="8.88671875" style="11"/>
    <col min="29" max="29" width="40.21875" style="11" bestFit="1" customWidth="1"/>
    <col min="30" max="30" width="18.6640625" style="11" bestFit="1" customWidth="1"/>
    <col min="31" max="31" width="14.6640625" style="11" customWidth="1"/>
    <col min="32" max="34" width="8.88671875" style="11"/>
    <col min="35" max="35" width="18.109375" style="11" bestFit="1" customWidth="1"/>
    <col min="36" max="16384" width="8.88671875" style="11"/>
  </cols>
  <sheetData>
    <row r="1" spans="1:35" ht="28.8" x14ac:dyDescent="0.3">
      <c r="A1" s="26" t="s">
        <v>75</v>
      </c>
      <c r="B1" s="27" t="s">
        <v>695</v>
      </c>
      <c r="C1" s="36" t="s">
        <v>71</v>
      </c>
      <c r="D1" s="36" t="s">
        <v>694</v>
      </c>
      <c r="E1" s="37" t="s">
        <v>675</v>
      </c>
      <c r="F1" s="37" t="s">
        <v>652</v>
      </c>
      <c r="G1" s="37" t="s">
        <v>654</v>
      </c>
      <c r="H1" s="37" t="s">
        <v>574</v>
      </c>
      <c r="I1" s="17" t="s">
        <v>116</v>
      </c>
      <c r="J1" s="17" t="s">
        <v>653</v>
      </c>
      <c r="K1" s="11"/>
      <c r="L1" s="38" t="s">
        <v>865</v>
      </c>
      <c r="M1" s="50" t="s">
        <v>822</v>
      </c>
      <c r="N1" s="53"/>
      <c r="O1" s="53"/>
      <c r="P1" s="53"/>
      <c r="Q1" s="53"/>
      <c r="R1" s="53"/>
      <c r="S1" s="53"/>
      <c r="T1" s="53"/>
      <c r="U1" s="53"/>
      <c r="V1" s="53"/>
      <c r="AC1" s="27" t="s">
        <v>73</v>
      </c>
      <c r="AD1" s="27" t="s">
        <v>76</v>
      </c>
      <c r="AE1" s="27"/>
      <c r="AF1" s="27" t="s">
        <v>78</v>
      </c>
      <c r="AG1" s="27" t="s">
        <v>574</v>
      </c>
      <c r="AH1" s="27" t="s">
        <v>652</v>
      </c>
      <c r="AI1" s="27" t="s">
        <v>82</v>
      </c>
    </row>
    <row r="2" spans="1:35" x14ac:dyDescent="0.3">
      <c r="A2" s="22"/>
      <c r="B2" s="11" t="str">
        <f t="shared" ref="B2:B38" si="0">IF(ISERROR(VLOOKUP(C2,AC:AD,2,FALSE)),"",VLOOKUP(C2,AC:AD,2,FALSE))</f>
        <v/>
      </c>
      <c r="C2" s="15"/>
      <c r="D2" s="23"/>
      <c r="E2" s="16"/>
      <c r="F2" s="16"/>
      <c r="G2" s="16"/>
      <c r="H2" s="15"/>
      <c r="I2" s="24" t="str">
        <f>IF(ISERROR(VLOOKUP(CONCATENATE(C2,D2,E2),'Sewer Unit Rates'!A:E,5,FALSE)),"",VLOOKUP(CONCATENATE(C2,D2,E2),'Sewer Unit Rates'!A:E,5,FALSE))</f>
        <v/>
      </c>
      <c r="J2" s="24" t="str">
        <f>IF(ISERROR(G2*I2),"",(G2*I2))</f>
        <v/>
      </c>
      <c r="L2" s="15"/>
      <c r="M2" s="51">
        <f>L2*G2</f>
        <v>0</v>
      </c>
      <c r="N2" s="53"/>
      <c r="O2" s="53"/>
      <c r="P2" s="53"/>
      <c r="Q2" s="53"/>
      <c r="R2" s="53"/>
      <c r="S2" s="53"/>
      <c r="T2" s="53"/>
      <c r="U2" s="53"/>
      <c r="V2" s="53"/>
      <c r="Z2" s="11" t="s">
        <v>3</v>
      </c>
      <c r="AA2" s="11" t="s">
        <v>7</v>
      </c>
      <c r="AB2" s="11" t="s">
        <v>2</v>
      </c>
      <c r="AC2" s="11" t="s">
        <v>697</v>
      </c>
      <c r="AD2" s="11" t="s">
        <v>672</v>
      </c>
      <c r="AF2" s="11" t="s">
        <v>80</v>
      </c>
      <c r="AG2" s="11" t="s">
        <v>650</v>
      </c>
      <c r="AH2" s="11" t="s">
        <v>659</v>
      </c>
      <c r="AI2" s="11">
        <v>100</v>
      </c>
    </row>
    <row r="3" spans="1:35" x14ac:dyDescent="0.3">
      <c r="A3" s="22"/>
      <c r="B3" s="11" t="str">
        <f t="shared" si="0"/>
        <v/>
      </c>
      <c r="C3" s="15"/>
      <c r="D3" s="23"/>
      <c r="E3" s="16"/>
      <c r="F3" s="16"/>
      <c r="G3" s="16"/>
      <c r="H3" s="15"/>
      <c r="I3" s="24" t="str">
        <f>IF(ISERROR(VLOOKUP(CONCATENATE(C3,D3,E3),'Sewer Unit Rates'!A:E,5,FALSE)),"",VLOOKUP(CONCATENATE(C3,D3,E3),'Sewer Unit Rates'!A:E,5,FALSE))</f>
        <v/>
      </c>
      <c r="J3" s="24" t="str">
        <f t="shared" ref="J3:J38" si="1">IF(ISERROR(G3*I3),"",(G3*I3))</f>
        <v/>
      </c>
      <c r="L3" s="15"/>
      <c r="M3" s="51">
        <f t="shared" ref="M3:M38" si="2">L3*G3</f>
        <v>0</v>
      </c>
      <c r="N3" s="53"/>
      <c r="O3" s="53"/>
      <c r="P3" s="53"/>
      <c r="Q3" s="53"/>
      <c r="R3" s="53"/>
      <c r="S3" s="53"/>
      <c r="T3" s="53"/>
      <c r="U3" s="53"/>
      <c r="V3" s="53"/>
      <c r="Z3" s="11" t="s">
        <v>4</v>
      </c>
      <c r="AA3" s="11" t="s">
        <v>8</v>
      </c>
      <c r="AC3" s="11" t="s">
        <v>698</v>
      </c>
      <c r="AD3" s="11" t="s">
        <v>9</v>
      </c>
      <c r="AF3" s="11" t="s">
        <v>81</v>
      </c>
      <c r="AG3" s="11" t="s">
        <v>657</v>
      </c>
      <c r="AH3" s="11" t="s">
        <v>479</v>
      </c>
      <c r="AI3" s="11">
        <v>125</v>
      </c>
    </row>
    <row r="4" spans="1:35" x14ac:dyDescent="0.3">
      <c r="A4" s="22"/>
      <c r="B4" s="11" t="str">
        <f t="shared" si="0"/>
        <v/>
      </c>
      <c r="C4" s="15"/>
      <c r="D4" s="23"/>
      <c r="E4" s="16"/>
      <c r="F4" s="16"/>
      <c r="G4" s="16"/>
      <c r="H4" s="15"/>
      <c r="I4" s="24" t="str">
        <f>IF(ISERROR(VLOOKUP(CONCATENATE(C4,D4,E4),'Sewer Unit Rates'!A:E,5,FALSE)),"",VLOOKUP(CONCATENATE(C4,D4,E4),'Sewer Unit Rates'!A:E,5,FALSE))</f>
        <v/>
      </c>
      <c r="J4" s="24" t="str">
        <f t="shared" si="1"/>
        <v/>
      </c>
      <c r="L4" s="15"/>
      <c r="M4" s="51">
        <f t="shared" si="2"/>
        <v>0</v>
      </c>
      <c r="N4" s="53"/>
      <c r="O4" s="53"/>
      <c r="P4" s="53"/>
      <c r="Q4" s="53"/>
      <c r="R4" s="53"/>
      <c r="S4" s="53"/>
      <c r="T4" s="53"/>
      <c r="U4" s="53"/>
      <c r="V4" s="53"/>
      <c r="Z4" s="11" t="s">
        <v>5</v>
      </c>
      <c r="AA4" s="11" t="s">
        <v>9</v>
      </c>
      <c r="AC4" s="11" t="s">
        <v>699</v>
      </c>
      <c r="AD4" s="11" t="s">
        <v>9</v>
      </c>
      <c r="AG4" s="11" t="s">
        <v>658</v>
      </c>
      <c r="AI4" s="11">
        <v>150</v>
      </c>
    </row>
    <row r="5" spans="1:35" x14ac:dyDescent="0.3">
      <c r="A5" s="22"/>
      <c r="B5" s="11" t="str">
        <f t="shared" si="0"/>
        <v/>
      </c>
      <c r="C5" s="15"/>
      <c r="D5" s="23"/>
      <c r="E5" s="16"/>
      <c r="F5" s="16"/>
      <c r="G5" s="16"/>
      <c r="H5" s="15"/>
      <c r="I5" s="24" t="str">
        <f>IF(ISERROR(VLOOKUP(CONCATENATE(C5,D5,E5),'Sewer Unit Rates'!A:E,5,FALSE)),"",VLOOKUP(CONCATENATE(C5,D5,E5),'Sewer Unit Rates'!A:E,5,FALSE))</f>
        <v/>
      </c>
      <c r="J5" s="24" t="str">
        <f t="shared" si="1"/>
        <v/>
      </c>
      <c r="L5" s="15"/>
      <c r="M5" s="51">
        <f t="shared" si="2"/>
        <v>0</v>
      </c>
      <c r="N5" s="53"/>
      <c r="O5" s="53"/>
      <c r="P5" s="53"/>
      <c r="Q5" s="53"/>
      <c r="R5" s="53"/>
      <c r="S5" s="53"/>
      <c r="T5" s="53"/>
      <c r="U5" s="53"/>
      <c r="V5" s="53"/>
      <c r="Z5" s="11" t="s">
        <v>6</v>
      </c>
      <c r="AA5" s="11" t="s">
        <v>10</v>
      </c>
      <c r="AC5" s="11" t="s">
        <v>700</v>
      </c>
      <c r="AD5" s="11" t="s">
        <v>671</v>
      </c>
      <c r="AG5" s="11" t="s">
        <v>651</v>
      </c>
      <c r="AI5" s="11">
        <v>175</v>
      </c>
    </row>
    <row r="6" spans="1:35" x14ac:dyDescent="0.3">
      <c r="A6" s="22"/>
      <c r="B6" s="11" t="str">
        <f t="shared" si="0"/>
        <v/>
      </c>
      <c r="C6" s="15"/>
      <c r="D6" s="23"/>
      <c r="E6" s="16"/>
      <c r="F6" s="16"/>
      <c r="G6" s="16"/>
      <c r="H6" s="15"/>
      <c r="I6" s="24" t="str">
        <f>IF(ISERROR(VLOOKUP(CONCATENATE(C6,D6,E6),'Sewer Unit Rates'!A:E,5,FALSE)),"",VLOOKUP(CONCATENATE(C6,D6,E6),'Sewer Unit Rates'!A:E,5,FALSE))</f>
        <v/>
      </c>
      <c r="J6" s="24" t="str">
        <f t="shared" si="1"/>
        <v/>
      </c>
      <c r="L6" s="15"/>
      <c r="M6" s="51">
        <f t="shared" si="2"/>
        <v>0</v>
      </c>
      <c r="N6" s="53"/>
      <c r="O6" s="53"/>
      <c r="P6" s="53"/>
      <c r="Q6" s="53"/>
      <c r="R6" s="53"/>
      <c r="S6" s="53"/>
      <c r="T6" s="53"/>
      <c r="U6" s="53"/>
      <c r="V6" s="53"/>
      <c r="AA6" s="11" t="s">
        <v>11</v>
      </c>
      <c r="AC6" s="11" t="s">
        <v>701</v>
      </c>
      <c r="AD6" s="11" t="s">
        <v>9</v>
      </c>
      <c r="AI6" s="11">
        <v>200</v>
      </c>
    </row>
    <row r="7" spans="1:35" x14ac:dyDescent="0.3">
      <c r="A7" s="22"/>
      <c r="B7" s="11" t="str">
        <f t="shared" si="0"/>
        <v/>
      </c>
      <c r="C7" s="15"/>
      <c r="D7" s="23"/>
      <c r="E7" s="16"/>
      <c r="F7" s="16"/>
      <c r="G7" s="16"/>
      <c r="H7" s="15"/>
      <c r="I7" s="24" t="str">
        <f>IF(ISERROR(VLOOKUP(CONCATENATE(C7,D7,E7),'Sewer Unit Rates'!A:E,5,FALSE)),"",VLOOKUP(CONCATENATE(C7,D7,E7),'Sewer Unit Rates'!A:E,5,FALSE))</f>
        <v/>
      </c>
      <c r="J7" s="24" t="str">
        <f t="shared" si="1"/>
        <v/>
      </c>
      <c r="L7" s="15"/>
      <c r="M7" s="51">
        <f t="shared" si="2"/>
        <v>0</v>
      </c>
      <c r="N7" s="53"/>
      <c r="O7" s="53"/>
      <c r="P7" s="53"/>
      <c r="Q7" s="53"/>
      <c r="R7" s="53"/>
      <c r="S7" s="53"/>
      <c r="T7" s="53"/>
      <c r="U7" s="53"/>
      <c r="V7" s="53"/>
      <c r="AA7" s="11" t="s">
        <v>12</v>
      </c>
      <c r="AC7" s="11" t="s">
        <v>717</v>
      </c>
      <c r="AD7" s="11" t="s">
        <v>9</v>
      </c>
      <c r="AI7" s="11">
        <v>225</v>
      </c>
    </row>
    <row r="8" spans="1:35" x14ac:dyDescent="0.3">
      <c r="A8" s="22"/>
      <c r="B8" s="11" t="str">
        <f t="shared" si="0"/>
        <v/>
      </c>
      <c r="C8" s="15"/>
      <c r="D8" s="23"/>
      <c r="E8" s="16"/>
      <c r="F8" s="16"/>
      <c r="G8" s="16"/>
      <c r="H8" s="15"/>
      <c r="I8" s="24" t="str">
        <f>IF(ISERROR(VLOOKUP(CONCATENATE(C8,D8,E8),'Sewer Unit Rates'!A:E,5,FALSE)),"",VLOOKUP(CONCATENATE(C8,D8,E8),'Sewer Unit Rates'!A:E,5,FALSE))</f>
        <v/>
      </c>
      <c r="J8" s="24" t="str">
        <f t="shared" si="1"/>
        <v/>
      </c>
      <c r="L8" s="15"/>
      <c r="M8" s="51">
        <f t="shared" si="2"/>
        <v>0</v>
      </c>
      <c r="N8" s="53"/>
      <c r="O8" s="53"/>
      <c r="P8" s="53"/>
      <c r="Q8" s="53"/>
      <c r="R8" s="53"/>
      <c r="S8" s="53"/>
      <c r="T8" s="53"/>
      <c r="U8" s="53"/>
      <c r="V8" s="53"/>
      <c r="AA8" s="11" t="s">
        <v>13</v>
      </c>
      <c r="AC8" s="11" t="s">
        <v>702</v>
      </c>
      <c r="AD8" s="11" t="s">
        <v>9</v>
      </c>
      <c r="AI8" s="11">
        <v>250</v>
      </c>
    </row>
    <row r="9" spans="1:35" x14ac:dyDescent="0.3">
      <c r="A9" s="22"/>
      <c r="B9" s="11" t="str">
        <f t="shared" si="0"/>
        <v/>
      </c>
      <c r="C9" s="15"/>
      <c r="D9" s="23"/>
      <c r="E9" s="16"/>
      <c r="F9" s="16"/>
      <c r="G9" s="16"/>
      <c r="H9" s="15"/>
      <c r="I9" s="24" t="str">
        <f>IF(ISERROR(VLOOKUP(CONCATENATE(C9,D9,E9),'Sewer Unit Rates'!A:E,5,FALSE)),"",VLOOKUP(CONCATENATE(C9,D9,E9),'Sewer Unit Rates'!A:E,5,FALSE))</f>
        <v/>
      </c>
      <c r="J9" s="24" t="str">
        <f t="shared" si="1"/>
        <v/>
      </c>
      <c r="L9" s="15"/>
      <c r="M9" s="51">
        <f t="shared" si="2"/>
        <v>0</v>
      </c>
      <c r="N9" s="53"/>
      <c r="O9" s="53"/>
      <c r="P9" s="53"/>
      <c r="Q9" s="53"/>
      <c r="R9" s="53"/>
      <c r="S9" s="53"/>
      <c r="T9" s="53"/>
      <c r="U9" s="53"/>
      <c r="V9" s="53"/>
      <c r="AC9" s="11" t="s">
        <v>703</v>
      </c>
      <c r="AD9" s="11" t="s">
        <v>9</v>
      </c>
      <c r="AI9" s="11">
        <v>275</v>
      </c>
    </row>
    <row r="10" spans="1:35" x14ac:dyDescent="0.3">
      <c r="A10" s="22"/>
      <c r="B10" s="11" t="str">
        <f t="shared" si="0"/>
        <v/>
      </c>
      <c r="C10" s="15"/>
      <c r="D10" s="23"/>
      <c r="E10" s="16"/>
      <c r="F10" s="16"/>
      <c r="G10" s="16"/>
      <c r="H10" s="15"/>
      <c r="I10" s="24" t="str">
        <f>IF(ISERROR(VLOOKUP(CONCATENATE(C10,D10,E10),'Sewer Unit Rates'!A:E,5,FALSE)),"",VLOOKUP(CONCATENATE(C10,D10,E10),'Sewer Unit Rates'!A:E,5,FALSE))</f>
        <v/>
      </c>
      <c r="J10" s="24" t="str">
        <f t="shared" si="1"/>
        <v/>
      </c>
      <c r="L10" s="15"/>
      <c r="M10" s="51">
        <f t="shared" si="2"/>
        <v>0</v>
      </c>
      <c r="N10" s="53"/>
      <c r="O10" s="53"/>
      <c r="P10" s="53"/>
      <c r="Q10" s="53"/>
      <c r="R10" s="53"/>
      <c r="S10" s="53"/>
      <c r="T10" s="53"/>
      <c r="U10" s="53"/>
      <c r="V10" s="53"/>
      <c r="AC10" s="11" t="s">
        <v>704</v>
      </c>
      <c r="AD10" s="11" t="s">
        <v>9</v>
      </c>
      <c r="AI10" s="11">
        <v>300</v>
      </c>
    </row>
    <row r="11" spans="1:35" x14ac:dyDescent="0.3">
      <c r="A11" s="22"/>
      <c r="B11" s="11" t="str">
        <f t="shared" si="0"/>
        <v/>
      </c>
      <c r="C11" s="15"/>
      <c r="D11" s="23"/>
      <c r="E11" s="16"/>
      <c r="F11" s="16"/>
      <c r="G11" s="16"/>
      <c r="H11" s="15"/>
      <c r="I11" s="24" t="str">
        <f>IF(ISERROR(VLOOKUP(CONCATENATE(C11,D11,E11),'Sewer Unit Rates'!A:E,5,FALSE)),"",VLOOKUP(CONCATENATE(C11,D11,E11),'Sewer Unit Rates'!A:E,5,FALSE))</f>
        <v/>
      </c>
      <c r="J11" s="24" t="str">
        <f t="shared" si="1"/>
        <v/>
      </c>
      <c r="L11" s="15"/>
      <c r="M11" s="51">
        <f t="shared" si="2"/>
        <v>0</v>
      </c>
      <c r="N11" s="53"/>
      <c r="O11" s="53"/>
      <c r="P11" s="53"/>
      <c r="Q11" s="53"/>
      <c r="R11" s="53"/>
      <c r="S11" s="53"/>
      <c r="T11" s="53"/>
      <c r="U11" s="53"/>
      <c r="V11" s="53"/>
      <c r="AC11" s="11" t="s">
        <v>705</v>
      </c>
      <c r="AD11" s="11" t="s">
        <v>9</v>
      </c>
      <c r="AI11" s="11">
        <v>325</v>
      </c>
    </row>
    <row r="12" spans="1:35" x14ac:dyDescent="0.3">
      <c r="A12" s="22"/>
      <c r="B12" s="11" t="str">
        <f t="shared" si="0"/>
        <v/>
      </c>
      <c r="C12" s="15"/>
      <c r="D12" s="23"/>
      <c r="E12" s="16"/>
      <c r="F12" s="16"/>
      <c r="G12" s="16"/>
      <c r="H12" s="15"/>
      <c r="I12" s="24" t="str">
        <f>IF(ISERROR(VLOOKUP(CONCATENATE(C12,D12,E12),'Sewer Unit Rates'!A:E,5,FALSE)),"",VLOOKUP(CONCATENATE(C12,D12,E12),'Sewer Unit Rates'!A:E,5,FALSE))</f>
        <v/>
      </c>
      <c r="J12" s="24" t="str">
        <f t="shared" si="1"/>
        <v/>
      </c>
      <c r="L12" s="15"/>
      <c r="M12" s="51">
        <f t="shared" si="2"/>
        <v>0</v>
      </c>
      <c r="N12" s="53"/>
      <c r="O12" s="53"/>
      <c r="P12" s="53"/>
      <c r="Q12" s="53"/>
      <c r="R12" s="53"/>
      <c r="S12" s="53"/>
      <c r="T12" s="53"/>
      <c r="U12" s="53"/>
      <c r="V12" s="53"/>
      <c r="AC12" s="11" t="s">
        <v>706</v>
      </c>
      <c r="AD12" s="11" t="s">
        <v>9</v>
      </c>
      <c r="AI12" s="11">
        <v>350</v>
      </c>
    </row>
    <row r="13" spans="1:35" x14ac:dyDescent="0.3">
      <c r="A13" s="22"/>
      <c r="B13" s="11" t="str">
        <f t="shared" si="0"/>
        <v/>
      </c>
      <c r="C13" s="15"/>
      <c r="D13" s="23"/>
      <c r="E13" s="16"/>
      <c r="F13" s="16"/>
      <c r="G13" s="16"/>
      <c r="H13" s="15"/>
      <c r="I13" s="24" t="str">
        <f>IF(ISERROR(VLOOKUP(CONCATENATE(C13,D13,E13),'Sewer Unit Rates'!A:E,5,FALSE)),"",VLOOKUP(CONCATENATE(C13,D13,E13),'Sewer Unit Rates'!A:E,5,FALSE))</f>
        <v/>
      </c>
      <c r="J13" s="24" t="str">
        <f t="shared" si="1"/>
        <v/>
      </c>
      <c r="L13" s="15"/>
      <c r="M13" s="51">
        <f t="shared" si="2"/>
        <v>0</v>
      </c>
      <c r="N13" s="53"/>
      <c r="O13" s="53"/>
      <c r="P13" s="53"/>
      <c r="Q13" s="53"/>
      <c r="R13" s="53"/>
      <c r="S13" s="53"/>
      <c r="T13" s="53"/>
      <c r="U13" s="53"/>
      <c r="V13" s="53"/>
      <c r="AC13" s="11" t="s">
        <v>707</v>
      </c>
      <c r="AD13" s="11" t="s">
        <v>9</v>
      </c>
      <c r="AI13" s="11">
        <v>375</v>
      </c>
    </row>
    <row r="14" spans="1:35" x14ac:dyDescent="0.3">
      <c r="A14" s="22"/>
      <c r="B14" s="11" t="str">
        <f t="shared" si="0"/>
        <v/>
      </c>
      <c r="C14" s="15"/>
      <c r="D14" s="23"/>
      <c r="E14" s="16"/>
      <c r="F14" s="16"/>
      <c r="G14" s="16"/>
      <c r="H14" s="15"/>
      <c r="I14" s="24" t="str">
        <f>IF(ISERROR(VLOOKUP(CONCATENATE(C14,D14,E14),'Sewer Unit Rates'!A:E,5,FALSE)),"",VLOOKUP(CONCATENATE(C14,D14,E14),'Sewer Unit Rates'!A:E,5,FALSE))</f>
        <v/>
      </c>
      <c r="J14" s="24" t="str">
        <f t="shared" si="1"/>
        <v/>
      </c>
      <c r="L14" s="15"/>
      <c r="M14" s="51">
        <f t="shared" si="2"/>
        <v>0</v>
      </c>
      <c r="N14" s="53"/>
      <c r="O14" s="53"/>
      <c r="P14" s="53"/>
      <c r="Q14" s="53"/>
      <c r="R14" s="53"/>
      <c r="S14" s="53"/>
      <c r="T14" s="53"/>
      <c r="U14" s="53"/>
      <c r="V14" s="53"/>
      <c r="AI14" s="11">
        <v>400</v>
      </c>
    </row>
    <row r="15" spans="1:35" x14ac:dyDescent="0.3">
      <c r="A15" s="22"/>
      <c r="B15" s="11" t="str">
        <f t="shared" si="0"/>
        <v/>
      </c>
      <c r="C15" s="15"/>
      <c r="D15" s="23"/>
      <c r="E15" s="16"/>
      <c r="F15" s="16"/>
      <c r="G15" s="16"/>
      <c r="H15" s="15"/>
      <c r="I15" s="24" t="str">
        <f>IF(ISERROR(VLOOKUP(CONCATENATE(C15,D15,E15),'Sewer Unit Rates'!A:E,5,FALSE)),"",VLOOKUP(CONCATENATE(C15,D15,E15),'Sewer Unit Rates'!A:E,5,FALSE))</f>
        <v/>
      </c>
      <c r="J15" s="24" t="str">
        <f t="shared" si="1"/>
        <v/>
      </c>
      <c r="L15" s="15"/>
      <c r="M15" s="51">
        <f t="shared" si="2"/>
        <v>0</v>
      </c>
      <c r="N15" s="53"/>
      <c r="O15" s="53"/>
      <c r="P15" s="53"/>
      <c r="Q15" s="53"/>
      <c r="R15" s="53"/>
      <c r="S15" s="53"/>
      <c r="T15" s="53"/>
      <c r="U15" s="53"/>
      <c r="V15" s="53"/>
      <c r="AI15" s="11">
        <v>425</v>
      </c>
    </row>
    <row r="16" spans="1:35" x14ac:dyDescent="0.3">
      <c r="A16" s="22"/>
      <c r="B16" s="11" t="str">
        <f t="shared" si="0"/>
        <v/>
      </c>
      <c r="C16" s="15"/>
      <c r="D16" s="23"/>
      <c r="E16" s="16"/>
      <c r="F16" s="16"/>
      <c r="G16" s="16"/>
      <c r="H16" s="15"/>
      <c r="I16" s="24" t="str">
        <f>IF(ISERROR(VLOOKUP(CONCATENATE(C16,D16,E16),'Sewer Unit Rates'!A:E,5,FALSE)),"",VLOOKUP(CONCATENATE(C16,D16,E16),'Sewer Unit Rates'!A:E,5,FALSE))</f>
        <v/>
      </c>
      <c r="J16" s="24" t="str">
        <f t="shared" si="1"/>
        <v/>
      </c>
      <c r="L16" s="15"/>
      <c r="M16" s="51">
        <f t="shared" si="2"/>
        <v>0</v>
      </c>
      <c r="N16" s="53"/>
      <c r="O16" s="53"/>
      <c r="P16" s="53"/>
      <c r="Q16" s="53"/>
      <c r="R16" s="53"/>
      <c r="S16" s="53"/>
      <c r="T16" s="53"/>
      <c r="U16" s="53"/>
      <c r="V16" s="53"/>
      <c r="AI16" s="11">
        <v>450</v>
      </c>
    </row>
    <row r="17" spans="1:35" x14ac:dyDescent="0.3">
      <c r="A17" s="22"/>
      <c r="B17" s="11" t="str">
        <f t="shared" si="0"/>
        <v/>
      </c>
      <c r="C17" s="15"/>
      <c r="D17" s="23"/>
      <c r="E17" s="16"/>
      <c r="F17" s="16"/>
      <c r="G17" s="16"/>
      <c r="H17" s="15"/>
      <c r="I17" s="24" t="str">
        <f>IF(ISERROR(VLOOKUP(CONCATENATE(C17,D17,E17),'Sewer Unit Rates'!A:E,5,FALSE)),"",VLOOKUP(CONCATENATE(C17,D17,E17),'Sewer Unit Rates'!A:E,5,FALSE))</f>
        <v/>
      </c>
      <c r="J17" s="24" t="str">
        <f t="shared" si="1"/>
        <v/>
      </c>
      <c r="L17" s="15"/>
      <c r="M17" s="51">
        <f t="shared" si="2"/>
        <v>0</v>
      </c>
      <c r="N17" s="53"/>
      <c r="O17" s="53"/>
      <c r="P17" s="53"/>
      <c r="Q17" s="53"/>
      <c r="R17" s="53"/>
      <c r="S17" s="53"/>
      <c r="T17" s="53"/>
      <c r="U17" s="53"/>
      <c r="V17" s="53"/>
      <c r="AI17" s="11">
        <v>475</v>
      </c>
    </row>
    <row r="18" spans="1:35" x14ac:dyDescent="0.3">
      <c r="A18" s="22"/>
      <c r="B18" s="11" t="str">
        <f t="shared" si="0"/>
        <v/>
      </c>
      <c r="C18" s="15"/>
      <c r="D18" s="23"/>
      <c r="E18" s="16"/>
      <c r="F18" s="16"/>
      <c r="G18" s="16"/>
      <c r="H18" s="15"/>
      <c r="I18" s="24" t="str">
        <f>IF(ISERROR(VLOOKUP(CONCATENATE(C18,D18,E18),'Sewer Unit Rates'!A:E,5,FALSE)),"",VLOOKUP(CONCATENATE(C18,D18,E18),'Sewer Unit Rates'!A:E,5,FALSE))</f>
        <v/>
      </c>
      <c r="J18" s="24" t="str">
        <f t="shared" si="1"/>
        <v/>
      </c>
      <c r="L18" s="15"/>
      <c r="M18" s="51">
        <f t="shared" si="2"/>
        <v>0</v>
      </c>
      <c r="N18" s="53"/>
      <c r="O18" s="53"/>
      <c r="P18" s="53"/>
      <c r="Q18" s="53"/>
      <c r="R18" s="53"/>
      <c r="S18" s="53"/>
      <c r="T18" s="53"/>
      <c r="U18" s="53"/>
      <c r="V18" s="53"/>
      <c r="AI18" s="11">
        <v>500</v>
      </c>
    </row>
    <row r="19" spans="1:35" x14ac:dyDescent="0.3">
      <c r="A19" s="22"/>
      <c r="B19" s="11" t="str">
        <f t="shared" si="0"/>
        <v/>
      </c>
      <c r="C19" s="15"/>
      <c r="D19" s="23"/>
      <c r="E19" s="16"/>
      <c r="F19" s="16"/>
      <c r="G19" s="16"/>
      <c r="H19" s="15"/>
      <c r="I19" s="24" t="str">
        <f>IF(ISERROR(VLOOKUP(CONCATENATE(C19,D19,E19),'Sewer Unit Rates'!A:E,5,FALSE)),"",VLOOKUP(CONCATENATE(C19,D19,E19),'Sewer Unit Rates'!A:E,5,FALSE))</f>
        <v/>
      </c>
      <c r="J19" s="24" t="str">
        <f t="shared" si="1"/>
        <v/>
      </c>
      <c r="L19" s="15"/>
      <c r="M19" s="51">
        <f t="shared" si="2"/>
        <v>0</v>
      </c>
      <c r="N19" s="53"/>
      <c r="O19" s="53"/>
      <c r="P19" s="53"/>
      <c r="Q19" s="53"/>
      <c r="R19" s="53"/>
      <c r="S19" s="53"/>
      <c r="T19" s="53"/>
      <c r="U19" s="53"/>
      <c r="V19" s="53"/>
      <c r="AI19" s="11">
        <v>525</v>
      </c>
    </row>
    <row r="20" spans="1:35" x14ac:dyDescent="0.3">
      <c r="A20" s="22"/>
      <c r="B20" s="11" t="str">
        <f t="shared" si="0"/>
        <v/>
      </c>
      <c r="C20" s="15"/>
      <c r="D20" s="23"/>
      <c r="E20" s="16"/>
      <c r="F20" s="16"/>
      <c r="G20" s="16"/>
      <c r="H20" s="15"/>
      <c r="I20" s="24" t="str">
        <f>IF(ISERROR(VLOOKUP(CONCATENATE(C20,D20,E20),'Sewer Unit Rates'!A:E,5,FALSE)),"",VLOOKUP(CONCATENATE(C20,D20,E20),'Sewer Unit Rates'!A:E,5,FALSE))</f>
        <v/>
      </c>
      <c r="J20" s="24" t="str">
        <f t="shared" si="1"/>
        <v/>
      </c>
      <c r="L20" s="15"/>
      <c r="M20" s="51">
        <f t="shared" si="2"/>
        <v>0</v>
      </c>
      <c r="N20" s="53"/>
      <c r="O20" s="53"/>
      <c r="P20" s="53"/>
      <c r="Q20" s="53"/>
      <c r="R20" s="53"/>
      <c r="S20" s="53"/>
      <c r="T20" s="53"/>
      <c r="U20" s="53"/>
      <c r="V20" s="53"/>
      <c r="AI20" s="11">
        <v>550</v>
      </c>
    </row>
    <row r="21" spans="1:35" x14ac:dyDescent="0.3">
      <c r="A21" s="22"/>
      <c r="B21" s="11" t="str">
        <f t="shared" si="0"/>
        <v/>
      </c>
      <c r="C21" s="15"/>
      <c r="D21" s="23"/>
      <c r="E21" s="16"/>
      <c r="F21" s="16"/>
      <c r="G21" s="16"/>
      <c r="H21" s="15"/>
      <c r="I21" s="24" t="str">
        <f>IF(ISERROR(VLOOKUP(CONCATENATE(C21,D21,E21),'Sewer Unit Rates'!A:E,5,FALSE)),"",VLOOKUP(CONCATENATE(C21,D21,E21),'Sewer Unit Rates'!A:E,5,FALSE))</f>
        <v/>
      </c>
      <c r="J21" s="24" t="str">
        <f t="shared" si="1"/>
        <v/>
      </c>
      <c r="L21" s="15"/>
      <c r="M21" s="51">
        <f t="shared" si="2"/>
        <v>0</v>
      </c>
      <c r="N21" s="53"/>
      <c r="O21" s="53"/>
      <c r="P21" s="53"/>
      <c r="Q21" s="53"/>
      <c r="R21" s="53"/>
      <c r="S21" s="53"/>
      <c r="T21" s="53"/>
      <c r="U21" s="53"/>
      <c r="V21" s="53"/>
      <c r="AI21" s="11">
        <v>575</v>
      </c>
    </row>
    <row r="22" spans="1:35" x14ac:dyDescent="0.3">
      <c r="A22" s="22"/>
      <c r="B22" s="11" t="str">
        <f t="shared" si="0"/>
        <v/>
      </c>
      <c r="C22" s="15"/>
      <c r="D22" s="23"/>
      <c r="E22" s="16"/>
      <c r="F22" s="16"/>
      <c r="G22" s="16"/>
      <c r="H22" s="15"/>
      <c r="I22" s="24" t="str">
        <f>IF(ISERROR(VLOOKUP(CONCATENATE(C22,D22,E22),'Sewer Unit Rates'!A:E,5,FALSE)),"",VLOOKUP(CONCATENATE(C22,D22,E22),'Sewer Unit Rates'!A:E,5,FALSE))</f>
        <v/>
      </c>
      <c r="J22" s="24" t="str">
        <f t="shared" si="1"/>
        <v/>
      </c>
      <c r="L22" s="15"/>
      <c r="M22" s="51">
        <f t="shared" si="2"/>
        <v>0</v>
      </c>
      <c r="N22" s="53"/>
      <c r="O22" s="53"/>
      <c r="P22" s="53"/>
      <c r="Q22" s="53"/>
      <c r="R22" s="53"/>
      <c r="S22" s="53"/>
      <c r="T22" s="53"/>
      <c r="U22" s="53"/>
      <c r="V22" s="53"/>
      <c r="AI22" s="11">
        <v>600</v>
      </c>
    </row>
    <row r="23" spans="1:35" x14ac:dyDescent="0.3">
      <c r="A23" s="22"/>
      <c r="B23" s="11" t="str">
        <f t="shared" si="0"/>
        <v/>
      </c>
      <c r="C23" s="15"/>
      <c r="D23" s="23"/>
      <c r="E23" s="16"/>
      <c r="F23" s="16"/>
      <c r="G23" s="16"/>
      <c r="H23" s="15"/>
      <c r="I23" s="24" t="str">
        <f>IF(ISERROR(VLOOKUP(CONCATENATE(C23,D23,E23),'Sewer Unit Rates'!A:E,5,FALSE)),"",VLOOKUP(CONCATENATE(C23,D23,E23),'Sewer Unit Rates'!A:E,5,FALSE))</f>
        <v/>
      </c>
      <c r="J23" s="24" t="str">
        <f t="shared" si="1"/>
        <v/>
      </c>
      <c r="L23" s="15"/>
      <c r="M23" s="51">
        <f t="shared" si="2"/>
        <v>0</v>
      </c>
      <c r="N23" s="53"/>
      <c r="O23" s="53"/>
      <c r="P23" s="53"/>
      <c r="Q23" s="53"/>
      <c r="R23" s="53"/>
      <c r="S23" s="53"/>
      <c r="T23" s="53"/>
      <c r="U23" s="53"/>
      <c r="V23" s="53"/>
      <c r="AI23" s="11">
        <v>625</v>
      </c>
    </row>
    <row r="24" spans="1:35" x14ac:dyDescent="0.3">
      <c r="A24" s="22"/>
      <c r="B24" s="11" t="str">
        <f t="shared" si="0"/>
        <v/>
      </c>
      <c r="C24" s="15"/>
      <c r="D24" s="23"/>
      <c r="E24" s="16"/>
      <c r="F24" s="16"/>
      <c r="G24" s="16"/>
      <c r="H24" s="15"/>
      <c r="I24" s="24" t="str">
        <f>IF(ISERROR(VLOOKUP(CONCATENATE(C24,D24,E24),'Sewer Unit Rates'!A:E,5,FALSE)),"",VLOOKUP(CONCATENATE(C24,D24,E24),'Sewer Unit Rates'!A:E,5,FALSE))</f>
        <v/>
      </c>
      <c r="J24" s="24" t="str">
        <f t="shared" si="1"/>
        <v/>
      </c>
      <c r="L24" s="15"/>
      <c r="M24" s="51">
        <f t="shared" si="2"/>
        <v>0</v>
      </c>
      <c r="N24" s="53"/>
      <c r="O24" s="53"/>
      <c r="P24" s="53"/>
      <c r="Q24" s="53"/>
      <c r="R24" s="53"/>
      <c r="S24" s="53"/>
      <c r="T24" s="53"/>
      <c r="U24" s="53"/>
      <c r="V24" s="53"/>
      <c r="AI24" s="11">
        <v>650</v>
      </c>
    </row>
    <row r="25" spans="1:35" x14ac:dyDescent="0.3">
      <c r="A25" s="22"/>
      <c r="B25" s="11" t="str">
        <f t="shared" si="0"/>
        <v/>
      </c>
      <c r="C25" s="15"/>
      <c r="D25" s="23"/>
      <c r="E25" s="16"/>
      <c r="F25" s="16"/>
      <c r="G25" s="16"/>
      <c r="H25" s="15"/>
      <c r="I25" s="24" t="str">
        <f>IF(ISERROR(VLOOKUP(CONCATENATE(C25,D25,E25),'Sewer Unit Rates'!A:E,5,FALSE)),"",VLOOKUP(CONCATENATE(C25,D25,E25),'Sewer Unit Rates'!A:E,5,FALSE))</f>
        <v/>
      </c>
      <c r="J25" s="24" t="str">
        <f t="shared" si="1"/>
        <v/>
      </c>
      <c r="L25" s="15"/>
      <c r="M25" s="51">
        <f t="shared" si="2"/>
        <v>0</v>
      </c>
      <c r="N25" s="53"/>
      <c r="O25" s="53"/>
      <c r="P25" s="53"/>
      <c r="Q25" s="53"/>
      <c r="R25" s="53"/>
      <c r="S25" s="53"/>
      <c r="T25" s="53"/>
      <c r="U25" s="53"/>
      <c r="V25" s="53"/>
      <c r="AI25" s="11">
        <v>675</v>
      </c>
    </row>
    <row r="26" spans="1:35" x14ac:dyDescent="0.3">
      <c r="A26" s="22"/>
      <c r="B26" s="11" t="str">
        <f t="shared" si="0"/>
        <v/>
      </c>
      <c r="C26" s="15"/>
      <c r="D26" s="23"/>
      <c r="E26" s="16"/>
      <c r="F26" s="16"/>
      <c r="G26" s="16"/>
      <c r="H26" s="15"/>
      <c r="I26" s="24" t="str">
        <f>IF(ISERROR(VLOOKUP(CONCATENATE(C26,D26,E26),'Sewer Unit Rates'!A:E,5,FALSE)),"",VLOOKUP(CONCATENATE(C26,D26,E26),'Sewer Unit Rates'!A:E,5,FALSE))</f>
        <v/>
      </c>
      <c r="J26" s="24" t="str">
        <f t="shared" si="1"/>
        <v/>
      </c>
      <c r="L26" s="15"/>
      <c r="M26" s="51">
        <f t="shared" si="2"/>
        <v>0</v>
      </c>
      <c r="N26" s="53"/>
      <c r="O26" s="53"/>
      <c r="P26" s="53"/>
      <c r="Q26" s="53"/>
      <c r="R26" s="53"/>
      <c r="S26" s="53"/>
      <c r="T26" s="53"/>
      <c r="U26" s="53"/>
      <c r="V26" s="53"/>
      <c r="AI26" s="11">
        <v>700</v>
      </c>
    </row>
    <row r="27" spans="1:35" x14ac:dyDescent="0.3">
      <c r="A27" s="22"/>
      <c r="B27" s="11" t="str">
        <f t="shared" si="0"/>
        <v/>
      </c>
      <c r="C27" s="15"/>
      <c r="D27" s="23"/>
      <c r="E27" s="16"/>
      <c r="F27" s="16"/>
      <c r="G27" s="16"/>
      <c r="H27" s="15"/>
      <c r="I27" s="24" t="str">
        <f>IF(ISERROR(VLOOKUP(CONCATENATE(C27,D27,E27),'Sewer Unit Rates'!A:E,5,FALSE)),"",VLOOKUP(CONCATENATE(C27,D27,E27),'Sewer Unit Rates'!A:E,5,FALSE))</f>
        <v/>
      </c>
      <c r="J27" s="24" t="str">
        <f t="shared" si="1"/>
        <v/>
      </c>
      <c r="L27" s="15"/>
      <c r="M27" s="51">
        <f t="shared" si="2"/>
        <v>0</v>
      </c>
      <c r="N27" s="53"/>
      <c r="O27" s="53"/>
      <c r="P27" s="53"/>
      <c r="Q27" s="53"/>
      <c r="R27" s="53"/>
      <c r="S27" s="53"/>
      <c r="T27" s="53"/>
      <c r="U27" s="53"/>
      <c r="V27" s="53"/>
      <c r="AI27" s="11">
        <v>725</v>
      </c>
    </row>
    <row r="28" spans="1:35" x14ac:dyDescent="0.3">
      <c r="A28" s="22"/>
      <c r="B28" s="11" t="str">
        <f t="shared" si="0"/>
        <v/>
      </c>
      <c r="C28" s="15"/>
      <c r="D28" s="23"/>
      <c r="E28" s="16"/>
      <c r="F28" s="16"/>
      <c r="G28" s="16"/>
      <c r="H28" s="15"/>
      <c r="I28" s="24" t="str">
        <f>IF(ISERROR(VLOOKUP(CONCATENATE(C28,D28,E28),'Sewer Unit Rates'!A:E,5,FALSE)),"",VLOOKUP(CONCATENATE(C28,D28,E28),'Sewer Unit Rates'!A:E,5,FALSE))</f>
        <v/>
      </c>
      <c r="J28" s="24" t="str">
        <f t="shared" si="1"/>
        <v/>
      </c>
      <c r="L28" s="15"/>
      <c r="M28" s="51">
        <f t="shared" si="2"/>
        <v>0</v>
      </c>
      <c r="N28" s="53"/>
      <c r="O28" s="53"/>
      <c r="P28" s="53"/>
      <c r="Q28" s="53"/>
      <c r="R28" s="53"/>
      <c r="S28" s="53"/>
      <c r="T28" s="53"/>
      <c r="U28" s="53"/>
      <c r="V28" s="53"/>
      <c r="AI28" s="11">
        <v>750</v>
      </c>
    </row>
    <row r="29" spans="1:35" x14ac:dyDescent="0.3">
      <c r="A29" s="22"/>
      <c r="B29" s="11" t="str">
        <f t="shared" si="0"/>
        <v/>
      </c>
      <c r="C29" s="15"/>
      <c r="D29" s="23"/>
      <c r="E29" s="16"/>
      <c r="F29" s="16"/>
      <c r="G29" s="16"/>
      <c r="H29" s="15"/>
      <c r="I29" s="24" t="str">
        <f>IF(ISERROR(VLOOKUP(CONCATENATE(C29,D29,E29),'Sewer Unit Rates'!A:E,5,FALSE)),"",VLOOKUP(CONCATENATE(C29,D29,E29),'Sewer Unit Rates'!A:E,5,FALSE))</f>
        <v/>
      </c>
      <c r="J29" s="24" t="str">
        <f t="shared" si="1"/>
        <v/>
      </c>
      <c r="L29" s="15"/>
      <c r="M29" s="51">
        <f t="shared" si="2"/>
        <v>0</v>
      </c>
      <c r="N29" s="53"/>
      <c r="O29" s="53"/>
      <c r="P29" s="53"/>
      <c r="Q29" s="53"/>
      <c r="R29" s="53"/>
      <c r="S29" s="53"/>
      <c r="T29" s="53"/>
      <c r="U29" s="53"/>
      <c r="V29" s="53"/>
      <c r="AI29" s="11">
        <v>825</v>
      </c>
    </row>
    <row r="30" spans="1:35" x14ac:dyDescent="0.3">
      <c r="A30" s="22"/>
      <c r="B30" s="11" t="str">
        <f t="shared" si="0"/>
        <v/>
      </c>
      <c r="C30" s="15"/>
      <c r="D30" s="23"/>
      <c r="E30" s="16"/>
      <c r="F30" s="16"/>
      <c r="G30" s="16"/>
      <c r="H30" s="15"/>
      <c r="I30" s="24" t="str">
        <f>IF(ISERROR(VLOOKUP(CONCATENATE(C30,D30,E30),'Sewer Unit Rates'!A:E,5,FALSE)),"",VLOOKUP(CONCATENATE(C30,D30,E30),'Sewer Unit Rates'!A:E,5,FALSE))</f>
        <v/>
      </c>
      <c r="J30" s="24" t="str">
        <f t="shared" si="1"/>
        <v/>
      </c>
      <c r="L30" s="15"/>
      <c r="M30" s="51">
        <f t="shared" si="2"/>
        <v>0</v>
      </c>
      <c r="N30" s="53"/>
      <c r="O30" s="53"/>
      <c r="P30" s="53"/>
      <c r="Q30" s="53"/>
      <c r="R30" s="53"/>
      <c r="S30" s="53"/>
      <c r="T30" s="53"/>
      <c r="U30" s="53"/>
      <c r="V30" s="53"/>
      <c r="AI30" s="11">
        <v>900</v>
      </c>
    </row>
    <row r="31" spans="1:35" x14ac:dyDescent="0.3">
      <c r="A31" s="22"/>
      <c r="B31" s="11" t="str">
        <f t="shared" si="0"/>
        <v/>
      </c>
      <c r="C31" s="15"/>
      <c r="D31" s="23"/>
      <c r="E31" s="16"/>
      <c r="F31" s="16"/>
      <c r="G31" s="16"/>
      <c r="H31" s="15"/>
      <c r="I31" s="24" t="str">
        <f>IF(ISERROR(VLOOKUP(CONCATENATE(C31,D31,E31),'Sewer Unit Rates'!A:E,5,FALSE)),"",VLOOKUP(CONCATENATE(C31,D31,E31),'Sewer Unit Rates'!A:E,5,FALSE))</f>
        <v/>
      </c>
      <c r="J31" s="24" t="str">
        <f t="shared" si="1"/>
        <v/>
      </c>
      <c r="L31" s="15"/>
      <c r="M31" s="51">
        <f t="shared" si="2"/>
        <v>0</v>
      </c>
      <c r="N31" s="53"/>
      <c r="O31" s="53"/>
      <c r="P31" s="53"/>
      <c r="Q31" s="53"/>
      <c r="R31" s="53"/>
      <c r="S31" s="53"/>
      <c r="T31" s="53"/>
      <c r="U31" s="53"/>
      <c r="V31" s="53"/>
      <c r="AI31" s="11">
        <v>975</v>
      </c>
    </row>
    <row r="32" spans="1:35" x14ac:dyDescent="0.3">
      <c r="A32" s="22"/>
      <c r="B32" s="11" t="str">
        <f t="shared" si="0"/>
        <v/>
      </c>
      <c r="C32" s="15"/>
      <c r="D32" s="23"/>
      <c r="E32" s="16"/>
      <c r="F32" s="16"/>
      <c r="G32" s="16"/>
      <c r="H32" s="15"/>
      <c r="I32" s="24" t="str">
        <f>IF(ISERROR(VLOOKUP(CONCATENATE(C32,D32,E32),'Sewer Unit Rates'!A:E,5,FALSE)),"",VLOOKUP(CONCATENATE(C32,D32,E32),'Sewer Unit Rates'!A:E,5,FALSE))</f>
        <v/>
      </c>
      <c r="J32" s="24" t="str">
        <f t="shared" si="1"/>
        <v/>
      </c>
      <c r="L32" s="15"/>
      <c r="M32" s="51">
        <f t="shared" si="2"/>
        <v>0</v>
      </c>
      <c r="N32" s="53"/>
      <c r="O32" s="53"/>
      <c r="P32" s="53"/>
      <c r="Q32" s="53"/>
      <c r="R32" s="53"/>
      <c r="S32" s="53"/>
      <c r="T32" s="53"/>
      <c r="U32" s="53"/>
      <c r="V32" s="53"/>
      <c r="AI32" s="11">
        <v>1050</v>
      </c>
    </row>
    <row r="33" spans="1:35" x14ac:dyDescent="0.3">
      <c r="A33" s="22"/>
      <c r="B33" s="11" t="str">
        <f t="shared" si="0"/>
        <v/>
      </c>
      <c r="C33" s="15"/>
      <c r="D33" s="23"/>
      <c r="E33" s="16"/>
      <c r="F33" s="16"/>
      <c r="G33" s="16"/>
      <c r="H33" s="15"/>
      <c r="I33" s="24" t="str">
        <f>IF(ISERROR(VLOOKUP(CONCATENATE(C33,D33,E33),'Sewer Unit Rates'!A:E,5,FALSE)),"",VLOOKUP(CONCATENATE(C33,D33,E33),'Sewer Unit Rates'!A:E,5,FALSE))</f>
        <v/>
      </c>
      <c r="J33" s="24" t="str">
        <f t="shared" si="1"/>
        <v/>
      </c>
      <c r="L33" s="15"/>
      <c r="M33" s="51">
        <f t="shared" si="2"/>
        <v>0</v>
      </c>
      <c r="N33" s="53"/>
      <c r="O33" s="53"/>
      <c r="P33" s="53"/>
      <c r="Q33" s="53"/>
      <c r="R33" s="53"/>
      <c r="S33" s="53"/>
      <c r="T33" s="53"/>
      <c r="U33" s="53"/>
      <c r="V33" s="53"/>
      <c r="AI33" s="11">
        <v>1125</v>
      </c>
    </row>
    <row r="34" spans="1:35" x14ac:dyDescent="0.3">
      <c r="A34" s="22"/>
      <c r="B34" s="11" t="str">
        <f t="shared" si="0"/>
        <v/>
      </c>
      <c r="C34" s="15"/>
      <c r="D34" s="23"/>
      <c r="E34" s="16"/>
      <c r="F34" s="16"/>
      <c r="G34" s="16"/>
      <c r="H34" s="15"/>
      <c r="I34" s="24" t="str">
        <f>IF(ISERROR(VLOOKUP(CONCATENATE(C34,D34,E34),'Sewer Unit Rates'!A:E,5,FALSE)),"",VLOOKUP(CONCATENATE(C34,D34,E34),'Sewer Unit Rates'!A:E,5,FALSE))</f>
        <v/>
      </c>
      <c r="J34" s="24" t="str">
        <f t="shared" si="1"/>
        <v/>
      </c>
      <c r="L34" s="15"/>
      <c r="M34" s="51">
        <f t="shared" si="2"/>
        <v>0</v>
      </c>
      <c r="N34" s="53"/>
      <c r="O34" s="53"/>
      <c r="P34" s="53"/>
      <c r="Q34" s="53"/>
      <c r="R34" s="53"/>
      <c r="S34" s="53"/>
      <c r="T34" s="53"/>
      <c r="U34" s="53"/>
      <c r="V34" s="53"/>
      <c r="AI34" s="11">
        <v>1200</v>
      </c>
    </row>
    <row r="35" spans="1:35" x14ac:dyDescent="0.3">
      <c r="A35" s="22"/>
      <c r="B35" s="11" t="str">
        <f t="shared" si="0"/>
        <v/>
      </c>
      <c r="C35" s="15"/>
      <c r="D35" s="23"/>
      <c r="E35" s="16"/>
      <c r="F35" s="16"/>
      <c r="G35" s="16"/>
      <c r="H35" s="15"/>
      <c r="I35" s="24" t="str">
        <f>IF(ISERROR(VLOOKUP(CONCATENATE(C35,D35,E35),'Sewer Unit Rates'!A:E,5,FALSE)),"",VLOOKUP(CONCATENATE(C35,D35,E35),'Sewer Unit Rates'!A:E,5,FALSE))</f>
        <v/>
      </c>
      <c r="J35" s="24" t="str">
        <f t="shared" si="1"/>
        <v/>
      </c>
      <c r="L35" s="15"/>
      <c r="M35" s="51">
        <f t="shared" si="2"/>
        <v>0</v>
      </c>
      <c r="N35" s="53"/>
      <c r="O35" s="53"/>
      <c r="P35" s="53"/>
      <c r="Q35" s="53"/>
      <c r="R35" s="53"/>
      <c r="S35" s="53"/>
      <c r="T35" s="53"/>
      <c r="U35" s="53"/>
      <c r="V35" s="53"/>
      <c r="AI35" s="11">
        <v>1275</v>
      </c>
    </row>
    <row r="36" spans="1:35" x14ac:dyDescent="0.3">
      <c r="A36" s="22"/>
      <c r="B36" s="11" t="str">
        <f t="shared" si="0"/>
        <v/>
      </c>
      <c r="C36" s="15"/>
      <c r="D36" s="23"/>
      <c r="E36" s="16"/>
      <c r="F36" s="16"/>
      <c r="G36" s="16"/>
      <c r="H36" s="15"/>
      <c r="I36" s="24" t="str">
        <f>IF(ISERROR(VLOOKUP(CONCATENATE(C36,D36,E36),'Sewer Unit Rates'!A:E,5,FALSE)),"",VLOOKUP(CONCATENATE(C36,D36,E36),'Sewer Unit Rates'!A:E,5,FALSE))</f>
        <v/>
      </c>
      <c r="J36" s="24" t="str">
        <f t="shared" si="1"/>
        <v/>
      </c>
      <c r="L36" s="15"/>
      <c r="M36" s="51">
        <f t="shared" si="2"/>
        <v>0</v>
      </c>
      <c r="N36" s="53"/>
      <c r="O36" s="53"/>
      <c r="P36" s="53"/>
      <c r="Q36" s="53"/>
      <c r="R36" s="53"/>
      <c r="S36" s="53"/>
      <c r="T36" s="53"/>
      <c r="U36" s="53"/>
      <c r="V36" s="53"/>
      <c r="AI36" s="11">
        <v>1350</v>
      </c>
    </row>
    <row r="37" spans="1:35" x14ac:dyDescent="0.3">
      <c r="A37" s="22"/>
      <c r="B37" s="11" t="str">
        <f t="shared" si="0"/>
        <v/>
      </c>
      <c r="C37" s="15"/>
      <c r="D37" s="23"/>
      <c r="E37" s="16"/>
      <c r="F37" s="16"/>
      <c r="G37" s="16"/>
      <c r="H37" s="15"/>
      <c r="I37" s="24" t="str">
        <f>IF(ISERROR(VLOOKUP(CONCATENATE(C37,D37,E37),'Sewer Unit Rates'!A:E,5,FALSE)),"",VLOOKUP(CONCATENATE(C37,D37,E37),'Sewer Unit Rates'!A:E,5,FALSE))</f>
        <v/>
      </c>
      <c r="J37" s="24" t="str">
        <f t="shared" si="1"/>
        <v/>
      </c>
      <c r="L37" s="15"/>
      <c r="M37" s="51">
        <f t="shared" si="2"/>
        <v>0</v>
      </c>
      <c r="N37" s="53"/>
      <c r="O37" s="53"/>
      <c r="P37" s="53"/>
      <c r="Q37" s="53"/>
      <c r="R37" s="53"/>
      <c r="S37" s="53"/>
      <c r="T37" s="53"/>
      <c r="U37" s="53"/>
      <c r="V37" s="53"/>
      <c r="AI37" s="11">
        <v>1425</v>
      </c>
    </row>
    <row r="38" spans="1:35" x14ac:dyDescent="0.3">
      <c r="A38" s="22"/>
      <c r="B38" s="11" t="str">
        <f t="shared" si="0"/>
        <v/>
      </c>
      <c r="C38" s="15"/>
      <c r="D38" s="23"/>
      <c r="E38" s="16"/>
      <c r="F38" s="16"/>
      <c r="G38" s="16"/>
      <c r="H38" s="15"/>
      <c r="I38" s="24" t="str">
        <f>IF(ISERROR(VLOOKUP(CONCATENATE(C38,D38,E38),'Sewer Unit Rates'!A:E,5,FALSE)),"",VLOOKUP(CONCATENATE(C38,D38,E38),'Sewer Unit Rates'!A:E,5,FALSE))</f>
        <v/>
      </c>
      <c r="J38" s="24" t="str">
        <f t="shared" si="1"/>
        <v/>
      </c>
      <c r="L38" s="15"/>
      <c r="M38" s="51">
        <f t="shared" si="2"/>
        <v>0</v>
      </c>
      <c r="N38" s="53"/>
      <c r="O38" s="53"/>
      <c r="P38" s="53"/>
      <c r="Q38" s="53"/>
      <c r="R38" s="53"/>
      <c r="S38" s="53"/>
      <c r="T38" s="53"/>
      <c r="U38" s="53"/>
      <c r="V38" s="53"/>
      <c r="AI38" s="11">
        <v>1500</v>
      </c>
    </row>
    <row r="39" spans="1:35" x14ac:dyDescent="0.3">
      <c r="A39" s="22"/>
      <c r="C39" s="15"/>
      <c r="D39" s="23"/>
      <c r="E39" s="16"/>
      <c r="F39" s="16"/>
      <c r="G39" s="16"/>
      <c r="H39" s="15"/>
      <c r="L39" s="15"/>
      <c r="M39" s="51"/>
      <c r="N39" s="53"/>
      <c r="O39" s="53"/>
      <c r="P39" s="53"/>
      <c r="Q39" s="53"/>
      <c r="R39" s="53"/>
      <c r="S39" s="53"/>
      <c r="T39" s="53"/>
      <c r="U39" s="53"/>
      <c r="V39" s="53"/>
      <c r="AI39" s="11">
        <v>1575</v>
      </c>
    </row>
    <row r="40" spans="1:35" x14ac:dyDescent="0.3">
      <c r="A40" s="22"/>
      <c r="C40" s="15"/>
      <c r="D40" s="23"/>
      <c r="E40" s="16"/>
      <c r="F40" s="16"/>
      <c r="G40" s="16"/>
      <c r="H40" s="15"/>
      <c r="I40" s="24">
        <f>SUM(I2:I39)</f>
        <v>0</v>
      </c>
      <c r="J40" s="24">
        <f>SUM(J2:J39)</f>
        <v>0</v>
      </c>
      <c r="L40" s="15"/>
      <c r="M40" s="51">
        <f>SUM(M2:M38)</f>
        <v>0</v>
      </c>
      <c r="N40" s="53"/>
      <c r="O40" s="53"/>
      <c r="P40" s="53"/>
      <c r="Q40" s="53"/>
      <c r="R40" s="53"/>
      <c r="S40" s="53"/>
      <c r="T40" s="53"/>
      <c r="U40" s="53"/>
      <c r="V40" s="53"/>
      <c r="AI40" s="11">
        <v>1650</v>
      </c>
    </row>
    <row r="41" spans="1:35" x14ac:dyDescent="0.3">
      <c r="A41" s="56"/>
      <c r="B41" s="53"/>
      <c r="C41" s="56"/>
      <c r="D41" s="56"/>
      <c r="E41" s="56"/>
      <c r="F41" s="56"/>
      <c r="G41" s="56"/>
      <c r="H41" s="56"/>
      <c r="I41" s="58"/>
      <c r="J41" s="58"/>
      <c r="K41" s="56"/>
      <c r="L41" s="56"/>
      <c r="M41" s="53"/>
      <c r="N41" s="53"/>
      <c r="O41" s="53"/>
      <c r="P41" s="53"/>
      <c r="Q41" s="53"/>
      <c r="R41" s="53"/>
      <c r="S41" s="53"/>
      <c r="T41" s="53"/>
      <c r="U41" s="53"/>
      <c r="V41" s="53"/>
      <c r="AI41" s="11">
        <v>1725</v>
      </c>
    </row>
    <row r="42" spans="1:35" x14ac:dyDescent="0.3">
      <c r="A42" s="56"/>
      <c r="B42" s="53"/>
      <c r="C42" s="56"/>
      <c r="D42" s="56"/>
      <c r="E42" s="56"/>
      <c r="F42" s="56"/>
      <c r="G42" s="56"/>
      <c r="H42" s="56"/>
      <c r="I42" s="58"/>
      <c r="J42" s="58"/>
      <c r="K42" s="56"/>
      <c r="L42" s="56"/>
      <c r="M42" s="53"/>
      <c r="N42" s="53"/>
      <c r="O42" s="53"/>
      <c r="P42" s="53"/>
      <c r="Q42" s="53"/>
      <c r="R42" s="53"/>
      <c r="S42" s="53"/>
      <c r="T42" s="53"/>
      <c r="U42" s="53"/>
      <c r="V42" s="53"/>
      <c r="AI42" s="11">
        <v>1800</v>
      </c>
    </row>
    <row r="43" spans="1:35" x14ac:dyDescent="0.3">
      <c r="A43" s="56"/>
      <c r="B43" s="53"/>
      <c r="C43" s="56"/>
      <c r="D43" s="56"/>
      <c r="E43" s="56"/>
      <c r="F43" s="56"/>
      <c r="G43" s="56"/>
      <c r="H43" s="56"/>
      <c r="I43" s="58"/>
      <c r="J43" s="58"/>
      <c r="K43" s="56"/>
      <c r="L43" s="56"/>
      <c r="M43" s="53"/>
      <c r="N43" s="53"/>
      <c r="O43" s="53"/>
      <c r="P43" s="53"/>
      <c r="Q43" s="53"/>
      <c r="R43" s="53"/>
      <c r="S43" s="53"/>
      <c r="T43" s="53"/>
      <c r="U43" s="53"/>
      <c r="V43" s="53"/>
    </row>
    <row r="44" spans="1:35" x14ac:dyDescent="0.3">
      <c r="A44" s="56"/>
      <c r="B44" s="53"/>
      <c r="C44" s="56"/>
      <c r="D44" s="56"/>
      <c r="E44" s="56"/>
      <c r="F44" s="56"/>
      <c r="G44" s="56"/>
      <c r="H44" s="56"/>
      <c r="I44" s="58"/>
      <c r="J44" s="58"/>
      <c r="K44" s="56"/>
      <c r="L44" s="56"/>
      <c r="M44" s="53"/>
      <c r="N44" s="53"/>
      <c r="O44" s="53"/>
      <c r="P44" s="53"/>
      <c r="Q44" s="53"/>
      <c r="R44" s="53"/>
      <c r="S44" s="53"/>
      <c r="T44" s="53"/>
      <c r="U44" s="53"/>
      <c r="V44" s="53"/>
    </row>
    <row r="45" spans="1:35" x14ac:dyDescent="0.3">
      <c r="A45" s="56"/>
      <c r="B45" s="53"/>
      <c r="C45" s="56"/>
      <c r="D45" s="56"/>
      <c r="E45" s="56"/>
      <c r="F45" s="56"/>
      <c r="G45" s="56"/>
      <c r="H45" s="56"/>
      <c r="I45" s="58"/>
      <c r="J45" s="58"/>
      <c r="K45" s="56"/>
      <c r="L45" s="56"/>
      <c r="M45" s="53"/>
      <c r="N45" s="53"/>
      <c r="O45" s="53"/>
      <c r="P45" s="53"/>
      <c r="Q45" s="53"/>
      <c r="R45" s="53"/>
      <c r="S45" s="53"/>
      <c r="T45" s="53"/>
      <c r="U45" s="53"/>
      <c r="V45" s="53"/>
    </row>
  </sheetData>
  <sheetProtection password="C7D6" sheet="1" objects="1" scenarios="1"/>
  <dataValidations count="3">
    <dataValidation type="list" allowBlank="1" showInputMessage="1" showErrorMessage="1" sqref="D2:E38">
      <formula1>INDIRECT(SUBSTITUTE(C2," ",""))</formula1>
    </dataValidation>
    <dataValidation type="list" allowBlank="1" showInputMessage="1" showErrorMessage="1" sqref="C2:C38">
      <formula1>AssetDescription</formula1>
    </dataValidation>
    <dataValidation type="list" allowBlank="1" showInputMessage="1" showErrorMessage="1" sqref="F2:F38">
      <formula1>UnitofMeasure</formula1>
    </dataValidation>
  </dataValidations>
  <pageMargins left="0.70866141732283472" right="0.70866141732283472" top="0.74803149606299213" bottom="0.74803149606299213" header="0.31496062992125984" footer="0.31496062992125984"/>
  <pageSetup paperSize="9" scale="26" orientation="landscape" r:id="rId1"/>
  <ignoredErrors>
    <ignoredError sqref="M2 M3:M38 M40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"/>
  <sheetViews>
    <sheetView zoomScale="70" zoomScaleNormal="70" workbookViewId="0">
      <pane xSplit="7" ySplit="1" topLeftCell="H2" activePane="bottomRight" state="frozen"/>
      <selection pane="topRight" activeCell="N1" sqref="N1"/>
      <selection pane="bottomLeft" activeCell="A2" sqref="A2"/>
      <selection pane="bottomRight" activeCell="G3" sqref="G3"/>
    </sheetView>
  </sheetViews>
  <sheetFormatPr defaultRowHeight="14.4" x14ac:dyDescent="0.3"/>
  <cols>
    <col min="1" max="1" width="15.21875" style="13" bestFit="1" customWidth="1"/>
    <col min="2" max="2" width="41.77734375" style="13" customWidth="1"/>
    <col min="3" max="3" width="39.77734375" style="13" bestFit="1" customWidth="1"/>
    <col min="4" max="4" width="15.21875" style="13" customWidth="1"/>
    <col min="5" max="5" width="17.109375" style="13" bestFit="1" customWidth="1"/>
    <col min="6" max="6" width="25.6640625" style="13" bestFit="1" customWidth="1"/>
    <col min="7" max="7" width="24.88671875" style="13" customWidth="1"/>
    <col min="8" max="19" width="8.88671875" style="11"/>
    <col min="20" max="20" width="12.88671875" style="11" bestFit="1" customWidth="1"/>
    <col min="21" max="21" width="30.5546875" style="11" bestFit="1" customWidth="1"/>
    <col min="22" max="22" width="8.88671875" style="11"/>
    <col min="23" max="23" width="40.21875" style="11" bestFit="1" customWidth="1"/>
    <col min="24" max="24" width="18.6640625" style="11" bestFit="1" customWidth="1"/>
    <col min="25" max="25" width="14.6640625" style="11" customWidth="1"/>
    <col min="26" max="28" width="8.88671875" style="11"/>
    <col min="29" max="29" width="18.109375" style="11" bestFit="1" customWidth="1"/>
    <col min="30" max="16384" width="8.88671875" style="11"/>
  </cols>
  <sheetData>
    <row r="1" spans="1:29" ht="28.8" x14ac:dyDescent="0.3">
      <c r="A1" s="26" t="s">
        <v>75</v>
      </c>
      <c r="B1" s="36" t="s">
        <v>860</v>
      </c>
      <c r="C1" s="36" t="s">
        <v>861</v>
      </c>
      <c r="D1" s="37" t="s">
        <v>862</v>
      </c>
      <c r="E1" s="37" t="s">
        <v>851</v>
      </c>
      <c r="F1" s="38" t="s">
        <v>865</v>
      </c>
      <c r="G1" s="38" t="s">
        <v>822</v>
      </c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W1" s="27" t="s">
        <v>73</v>
      </c>
      <c r="X1" s="27" t="s">
        <v>76</v>
      </c>
      <c r="Y1" s="27"/>
      <c r="Z1" s="27" t="s">
        <v>78</v>
      </c>
      <c r="AA1" s="27" t="s">
        <v>574</v>
      </c>
      <c r="AB1" s="27" t="s">
        <v>652</v>
      </c>
      <c r="AC1" s="27" t="s">
        <v>82</v>
      </c>
    </row>
    <row r="2" spans="1:29" x14ac:dyDescent="0.3">
      <c r="A2" s="22"/>
      <c r="B2" s="15"/>
      <c r="C2" s="23"/>
      <c r="D2" s="16"/>
      <c r="E2" s="16"/>
      <c r="F2" s="15"/>
      <c r="G2" s="49">
        <f>E2*F2</f>
        <v>0</v>
      </c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 t="s">
        <v>4</v>
      </c>
      <c r="U2" s="11" t="s">
        <v>8</v>
      </c>
      <c r="W2" s="11" t="s">
        <v>698</v>
      </c>
      <c r="X2" s="11" t="s">
        <v>9</v>
      </c>
      <c r="Z2" s="11" t="s">
        <v>81</v>
      </c>
      <c r="AA2" s="11" t="s">
        <v>657</v>
      </c>
      <c r="AB2" s="11" t="s">
        <v>479</v>
      </c>
      <c r="AC2" s="11">
        <v>125</v>
      </c>
    </row>
    <row r="3" spans="1:29" x14ac:dyDescent="0.3">
      <c r="A3" s="22"/>
      <c r="B3" s="15"/>
      <c r="C3" s="23"/>
      <c r="D3" s="16"/>
      <c r="E3" s="16"/>
      <c r="F3" s="15"/>
      <c r="G3" s="49">
        <f t="shared" ref="G3:G37" si="0">E3*F3</f>
        <v>0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 t="s">
        <v>5</v>
      </c>
      <c r="U3" s="11" t="s">
        <v>9</v>
      </c>
      <c r="W3" s="11" t="s">
        <v>699</v>
      </c>
      <c r="X3" s="11" t="s">
        <v>9</v>
      </c>
      <c r="AA3" s="11" t="s">
        <v>658</v>
      </c>
      <c r="AC3" s="11">
        <v>150</v>
      </c>
    </row>
    <row r="4" spans="1:29" x14ac:dyDescent="0.3">
      <c r="A4" s="22"/>
      <c r="B4" s="15"/>
      <c r="C4" s="23"/>
      <c r="D4" s="16"/>
      <c r="E4" s="16"/>
      <c r="F4" s="15"/>
      <c r="G4" s="49">
        <f t="shared" si="0"/>
        <v>0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 t="s">
        <v>6</v>
      </c>
      <c r="U4" s="11" t="s">
        <v>10</v>
      </c>
      <c r="W4" s="11" t="s">
        <v>700</v>
      </c>
      <c r="X4" s="11" t="s">
        <v>671</v>
      </c>
      <c r="AA4" s="11" t="s">
        <v>651</v>
      </c>
      <c r="AC4" s="11">
        <v>175</v>
      </c>
    </row>
    <row r="5" spans="1:29" x14ac:dyDescent="0.3">
      <c r="A5" s="22"/>
      <c r="B5" s="15"/>
      <c r="C5" s="23"/>
      <c r="D5" s="16"/>
      <c r="E5" s="16"/>
      <c r="F5" s="15"/>
      <c r="G5" s="49">
        <f t="shared" si="0"/>
        <v>0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11" t="s">
        <v>11</v>
      </c>
      <c r="W5" s="11" t="s">
        <v>701</v>
      </c>
      <c r="X5" s="11" t="s">
        <v>9</v>
      </c>
      <c r="AC5" s="11">
        <v>200</v>
      </c>
    </row>
    <row r="6" spans="1:29" x14ac:dyDescent="0.3">
      <c r="A6" s="22"/>
      <c r="B6" s="15"/>
      <c r="C6" s="23"/>
      <c r="D6" s="16"/>
      <c r="E6" s="16"/>
      <c r="F6" s="15"/>
      <c r="G6" s="49">
        <f t="shared" si="0"/>
        <v>0</v>
      </c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11" t="s">
        <v>12</v>
      </c>
      <c r="W6" s="11" t="s">
        <v>717</v>
      </c>
      <c r="X6" s="11" t="s">
        <v>9</v>
      </c>
      <c r="AC6" s="11">
        <v>225</v>
      </c>
    </row>
    <row r="7" spans="1:29" x14ac:dyDescent="0.3">
      <c r="A7" s="22"/>
      <c r="B7" s="15"/>
      <c r="C7" s="23"/>
      <c r="D7" s="16"/>
      <c r="E7" s="16"/>
      <c r="F7" s="15"/>
      <c r="G7" s="49">
        <f t="shared" si="0"/>
        <v>0</v>
      </c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11" t="s">
        <v>13</v>
      </c>
      <c r="W7" s="11" t="s">
        <v>702</v>
      </c>
      <c r="X7" s="11" t="s">
        <v>9</v>
      </c>
      <c r="AC7" s="11">
        <v>250</v>
      </c>
    </row>
    <row r="8" spans="1:29" x14ac:dyDescent="0.3">
      <c r="A8" s="22"/>
      <c r="B8" s="15"/>
      <c r="C8" s="23"/>
      <c r="D8" s="16"/>
      <c r="E8" s="16"/>
      <c r="F8" s="15"/>
      <c r="G8" s="49">
        <f t="shared" si="0"/>
        <v>0</v>
      </c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W8" s="11" t="s">
        <v>703</v>
      </c>
      <c r="X8" s="11" t="s">
        <v>9</v>
      </c>
      <c r="AC8" s="11">
        <v>275</v>
      </c>
    </row>
    <row r="9" spans="1:29" x14ac:dyDescent="0.3">
      <c r="A9" s="22"/>
      <c r="B9" s="15"/>
      <c r="C9" s="23"/>
      <c r="D9" s="16"/>
      <c r="E9" s="16"/>
      <c r="F9" s="15"/>
      <c r="G9" s="49">
        <f t="shared" si="0"/>
        <v>0</v>
      </c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W9" s="11" t="s">
        <v>704</v>
      </c>
      <c r="X9" s="11" t="s">
        <v>9</v>
      </c>
      <c r="AC9" s="11">
        <v>300</v>
      </c>
    </row>
    <row r="10" spans="1:29" x14ac:dyDescent="0.3">
      <c r="A10" s="22"/>
      <c r="B10" s="15"/>
      <c r="C10" s="23"/>
      <c r="D10" s="16"/>
      <c r="E10" s="16"/>
      <c r="F10" s="15"/>
      <c r="G10" s="49">
        <f t="shared" si="0"/>
        <v>0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W10" s="11" t="s">
        <v>705</v>
      </c>
      <c r="X10" s="11" t="s">
        <v>9</v>
      </c>
      <c r="AC10" s="11">
        <v>325</v>
      </c>
    </row>
    <row r="11" spans="1:29" x14ac:dyDescent="0.3">
      <c r="A11" s="22"/>
      <c r="B11" s="15"/>
      <c r="C11" s="23"/>
      <c r="D11" s="16"/>
      <c r="E11" s="16"/>
      <c r="F11" s="15"/>
      <c r="G11" s="49">
        <f t="shared" si="0"/>
        <v>0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W11" s="11" t="s">
        <v>706</v>
      </c>
      <c r="X11" s="11" t="s">
        <v>9</v>
      </c>
      <c r="AC11" s="11">
        <v>350</v>
      </c>
    </row>
    <row r="12" spans="1:29" x14ac:dyDescent="0.3">
      <c r="A12" s="22"/>
      <c r="B12" s="15"/>
      <c r="C12" s="23"/>
      <c r="D12" s="16"/>
      <c r="E12" s="16"/>
      <c r="F12" s="15"/>
      <c r="G12" s="49">
        <f t="shared" si="0"/>
        <v>0</v>
      </c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W12" s="11" t="s">
        <v>707</v>
      </c>
      <c r="X12" s="11" t="s">
        <v>9</v>
      </c>
      <c r="AC12" s="11">
        <v>375</v>
      </c>
    </row>
    <row r="13" spans="1:29" x14ac:dyDescent="0.3">
      <c r="A13" s="22"/>
      <c r="B13" s="15"/>
      <c r="C13" s="23"/>
      <c r="D13" s="16"/>
      <c r="E13" s="16"/>
      <c r="F13" s="15"/>
      <c r="G13" s="49">
        <f t="shared" si="0"/>
        <v>0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AC13" s="11">
        <v>400</v>
      </c>
    </row>
    <row r="14" spans="1:29" x14ac:dyDescent="0.3">
      <c r="A14" s="22"/>
      <c r="B14" s="15"/>
      <c r="C14" s="23"/>
      <c r="D14" s="16"/>
      <c r="E14" s="16"/>
      <c r="F14" s="15"/>
      <c r="G14" s="49">
        <f t="shared" si="0"/>
        <v>0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AC14" s="11">
        <v>425</v>
      </c>
    </row>
    <row r="15" spans="1:29" x14ac:dyDescent="0.3">
      <c r="A15" s="22"/>
      <c r="B15" s="15"/>
      <c r="C15" s="23"/>
      <c r="D15" s="16"/>
      <c r="E15" s="16"/>
      <c r="F15" s="15"/>
      <c r="G15" s="49">
        <f t="shared" si="0"/>
        <v>0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AC15" s="11">
        <v>450</v>
      </c>
    </row>
    <row r="16" spans="1:29" x14ac:dyDescent="0.3">
      <c r="A16" s="22"/>
      <c r="B16" s="15"/>
      <c r="C16" s="23"/>
      <c r="D16" s="16"/>
      <c r="E16" s="16"/>
      <c r="F16" s="15"/>
      <c r="G16" s="49">
        <f t="shared" si="0"/>
        <v>0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AC16" s="11">
        <v>475</v>
      </c>
    </row>
    <row r="17" spans="1:29" x14ac:dyDescent="0.3">
      <c r="A17" s="22"/>
      <c r="B17" s="15"/>
      <c r="C17" s="23"/>
      <c r="D17" s="16"/>
      <c r="E17" s="16"/>
      <c r="F17" s="15"/>
      <c r="G17" s="49">
        <f t="shared" si="0"/>
        <v>0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AC17" s="11">
        <v>500</v>
      </c>
    </row>
    <row r="18" spans="1:29" x14ac:dyDescent="0.3">
      <c r="A18" s="22"/>
      <c r="B18" s="15"/>
      <c r="C18" s="23"/>
      <c r="D18" s="16"/>
      <c r="E18" s="16"/>
      <c r="F18" s="15"/>
      <c r="G18" s="49">
        <f t="shared" si="0"/>
        <v>0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AC18" s="11">
        <v>525</v>
      </c>
    </row>
    <row r="19" spans="1:29" x14ac:dyDescent="0.3">
      <c r="A19" s="22"/>
      <c r="B19" s="15"/>
      <c r="C19" s="23"/>
      <c r="D19" s="16"/>
      <c r="E19" s="16"/>
      <c r="F19" s="15"/>
      <c r="G19" s="49">
        <f t="shared" si="0"/>
        <v>0</v>
      </c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AC19" s="11">
        <v>550</v>
      </c>
    </row>
    <row r="20" spans="1:29" x14ac:dyDescent="0.3">
      <c r="A20" s="22"/>
      <c r="B20" s="15"/>
      <c r="C20" s="23"/>
      <c r="D20" s="16"/>
      <c r="E20" s="16"/>
      <c r="F20" s="15"/>
      <c r="G20" s="49">
        <f t="shared" si="0"/>
        <v>0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AC20" s="11">
        <v>575</v>
      </c>
    </row>
    <row r="21" spans="1:29" x14ac:dyDescent="0.3">
      <c r="A21" s="22"/>
      <c r="B21" s="15"/>
      <c r="C21" s="23"/>
      <c r="D21" s="16"/>
      <c r="E21" s="16"/>
      <c r="F21" s="15"/>
      <c r="G21" s="49">
        <f t="shared" si="0"/>
        <v>0</v>
      </c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AC21" s="11">
        <v>600</v>
      </c>
    </row>
    <row r="22" spans="1:29" x14ac:dyDescent="0.3">
      <c r="A22" s="22"/>
      <c r="B22" s="15"/>
      <c r="C22" s="23"/>
      <c r="D22" s="16"/>
      <c r="E22" s="16"/>
      <c r="F22" s="15"/>
      <c r="G22" s="49">
        <f t="shared" si="0"/>
        <v>0</v>
      </c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AC22" s="11">
        <v>625</v>
      </c>
    </row>
    <row r="23" spans="1:29" x14ac:dyDescent="0.3">
      <c r="A23" s="22"/>
      <c r="B23" s="15"/>
      <c r="C23" s="23"/>
      <c r="D23" s="16"/>
      <c r="E23" s="16"/>
      <c r="F23" s="15"/>
      <c r="G23" s="49">
        <f t="shared" si="0"/>
        <v>0</v>
      </c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AC23" s="11">
        <v>650</v>
      </c>
    </row>
    <row r="24" spans="1:29" x14ac:dyDescent="0.3">
      <c r="A24" s="22"/>
      <c r="B24" s="15"/>
      <c r="C24" s="23"/>
      <c r="D24" s="16"/>
      <c r="E24" s="16"/>
      <c r="F24" s="15"/>
      <c r="G24" s="49">
        <f t="shared" si="0"/>
        <v>0</v>
      </c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AC24" s="11">
        <v>675</v>
      </c>
    </row>
    <row r="25" spans="1:29" x14ac:dyDescent="0.3">
      <c r="A25" s="22"/>
      <c r="B25" s="15"/>
      <c r="C25" s="23"/>
      <c r="D25" s="16"/>
      <c r="E25" s="16"/>
      <c r="F25" s="15"/>
      <c r="G25" s="49">
        <f t="shared" si="0"/>
        <v>0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AC25" s="11">
        <v>700</v>
      </c>
    </row>
    <row r="26" spans="1:29" x14ac:dyDescent="0.3">
      <c r="A26" s="22"/>
      <c r="B26" s="15"/>
      <c r="C26" s="23"/>
      <c r="D26" s="16"/>
      <c r="E26" s="16"/>
      <c r="F26" s="15"/>
      <c r="G26" s="49">
        <f t="shared" si="0"/>
        <v>0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AC26" s="11">
        <v>725</v>
      </c>
    </row>
    <row r="27" spans="1:29" x14ac:dyDescent="0.3">
      <c r="A27" s="22"/>
      <c r="B27" s="15"/>
      <c r="C27" s="23"/>
      <c r="D27" s="16"/>
      <c r="E27" s="16"/>
      <c r="F27" s="15"/>
      <c r="G27" s="49">
        <f t="shared" si="0"/>
        <v>0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AC27" s="11">
        <v>750</v>
      </c>
    </row>
    <row r="28" spans="1:29" x14ac:dyDescent="0.3">
      <c r="A28" s="22"/>
      <c r="B28" s="15"/>
      <c r="C28" s="23"/>
      <c r="D28" s="16"/>
      <c r="E28" s="16"/>
      <c r="F28" s="15"/>
      <c r="G28" s="49">
        <f t="shared" si="0"/>
        <v>0</v>
      </c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AC28" s="11">
        <v>825</v>
      </c>
    </row>
    <row r="29" spans="1:29" x14ac:dyDescent="0.3">
      <c r="A29" s="22"/>
      <c r="B29" s="15"/>
      <c r="C29" s="23"/>
      <c r="D29" s="16"/>
      <c r="E29" s="16"/>
      <c r="F29" s="15"/>
      <c r="G29" s="49">
        <f t="shared" si="0"/>
        <v>0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AC29" s="11">
        <v>900</v>
      </c>
    </row>
    <row r="30" spans="1:29" x14ac:dyDescent="0.3">
      <c r="A30" s="22"/>
      <c r="B30" s="15"/>
      <c r="C30" s="23"/>
      <c r="D30" s="16"/>
      <c r="E30" s="16"/>
      <c r="F30" s="15"/>
      <c r="G30" s="49">
        <f t="shared" si="0"/>
        <v>0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AC30" s="11">
        <v>975</v>
      </c>
    </row>
    <row r="31" spans="1:29" x14ac:dyDescent="0.3">
      <c r="A31" s="22"/>
      <c r="B31" s="15"/>
      <c r="C31" s="23"/>
      <c r="D31" s="16"/>
      <c r="E31" s="16"/>
      <c r="F31" s="15"/>
      <c r="G31" s="49">
        <f t="shared" si="0"/>
        <v>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AC31" s="11">
        <v>1050</v>
      </c>
    </row>
    <row r="32" spans="1:29" x14ac:dyDescent="0.3">
      <c r="A32" s="22"/>
      <c r="B32" s="15"/>
      <c r="C32" s="23"/>
      <c r="D32" s="16"/>
      <c r="E32" s="16"/>
      <c r="F32" s="15"/>
      <c r="G32" s="49">
        <f t="shared" si="0"/>
        <v>0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AC32" s="11">
        <v>1125</v>
      </c>
    </row>
    <row r="33" spans="1:29" x14ac:dyDescent="0.3">
      <c r="A33" s="22"/>
      <c r="B33" s="15"/>
      <c r="C33" s="23"/>
      <c r="D33" s="16"/>
      <c r="E33" s="16"/>
      <c r="F33" s="15"/>
      <c r="G33" s="49">
        <f t="shared" si="0"/>
        <v>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AC33" s="11">
        <v>1200</v>
      </c>
    </row>
    <row r="34" spans="1:29" x14ac:dyDescent="0.3">
      <c r="A34" s="22"/>
      <c r="B34" s="15"/>
      <c r="C34" s="23"/>
      <c r="D34" s="16"/>
      <c r="E34" s="16"/>
      <c r="F34" s="15"/>
      <c r="G34" s="49">
        <f t="shared" si="0"/>
        <v>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AC34" s="11">
        <v>1275</v>
      </c>
    </row>
    <row r="35" spans="1:29" x14ac:dyDescent="0.3">
      <c r="A35" s="22"/>
      <c r="B35" s="15"/>
      <c r="C35" s="23"/>
      <c r="D35" s="16"/>
      <c r="E35" s="16"/>
      <c r="F35" s="15"/>
      <c r="G35" s="49">
        <f t="shared" si="0"/>
        <v>0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AC35" s="11">
        <v>1350</v>
      </c>
    </row>
    <row r="36" spans="1:29" x14ac:dyDescent="0.3">
      <c r="A36" s="22"/>
      <c r="B36" s="15"/>
      <c r="C36" s="23"/>
      <c r="D36" s="16"/>
      <c r="E36" s="16"/>
      <c r="F36" s="15"/>
      <c r="G36" s="49">
        <f t="shared" si="0"/>
        <v>0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AC36" s="11">
        <v>1425</v>
      </c>
    </row>
    <row r="37" spans="1:29" x14ac:dyDescent="0.3">
      <c r="A37" s="22"/>
      <c r="B37" s="15"/>
      <c r="C37" s="23"/>
      <c r="D37" s="16"/>
      <c r="E37" s="16"/>
      <c r="F37" s="15"/>
      <c r="G37" s="49">
        <f t="shared" si="0"/>
        <v>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AC37" s="11">
        <v>1500</v>
      </c>
    </row>
    <row r="38" spans="1:29" x14ac:dyDescent="0.3">
      <c r="A38" s="56"/>
      <c r="B38" s="56"/>
      <c r="C38" s="56"/>
      <c r="D38" s="56"/>
      <c r="E38" s="56"/>
      <c r="F38" s="56"/>
      <c r="G38" s="56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AC38" s="11">
        <v>1575</v>
      </c>
    </row>
    <row r="39" spans="1:29" x14ac:dyDescent="0.3">
      <c r="A39" s="56"/>
      <c r="B39" s="56"/>
      <c r="C39" s="56"/>
      <c r="D39" s="56"/>
      <c r="E39" s="56"/>
      <c r="F39" s="56"/>
      <c r="G39" s="62">
        <f>SUM(G2:G37)</f>
        <v>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AC39" s="11">
        <v>1650</v>
      </c>
    </row>
    <row r="40" spans="1:29" x14ac:dyDescent="0.3">
      <c r="A40" s="56"/>
      <c r="B40" s="56"/>
      <c r="C40" s="56"/>
      <c r="D40" s="56"/>
      <c r="E40" s="56"/>
      <c r="F40" s="56"/>
      <c r="G40" s="56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AC40" s="11">
        <v>1725</v>
      </c>
    </row>
    <row r="41" spans="1:29" x14ac:dyDescent="0.3">
      <c r="A41" s="56"/>
      <c r="B41" s="56"/>
      <c r="C41" s="56"/>
      <c r="D41" s="56"/>
      <c r="E41" s="56"/>
      <c r="F41" s="56"/>
      <c r="G41" s="56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AC41" s="11">
        <v>1800</v>
      </c>
    </row>
    <row r="42" spans="1:29" x14ac:dyDescent="0.3">
      <c r="A42" s="56"/>
      <c r="B42" s="56"/>
      <c r="C42" s="56"/>
      <c r="D42" s="56"/>
      <c r="E42" s="56"/>
      <c r="F42" s="56"/>
      <c r="G42" s="56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9" x14ac:dyDescent="0.3">
      <c r="A43" s="56"/>
      <c r="B43" s="56"/>
      <c r="C43" s="56"/>
      <c r="D43" s="56"/>
      <c r="E43" s="56"/>
      <c r="F43" s="56"/>
      <c r="G43" s="56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</row>
    <row r="44" spans="1:29" x14ac:dyDescent="0.3">
      <c r="A44" s="56"/>
      <c r="B44" s="56"/>
      <c r="C44" s="56"/>
      <c r="D44" s="56"/>
      <c r="E44" s="56"/>
      <c r="F44" s="56"/>
      <c r="G44" s="56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</row>
    <row r="45" spans="1:29" x14ac:dyDescent="0.3">
      <c r="A45" s="56"/>
      <c r="B45" s="56"/>
      <c r="C45" s="56"/>
      <c r="D45" s="56"/>
      <c r="E45" s="56"/>
      <c r="F45" s="56"/>
      <c r="G45" s="56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</row>
  </sheetData>
  <sheetProtection password="C7D6" sheet="1" objects="1" scenarios="1"/>
  <pageMargins left="0.70866141732283472" right="0.70866141732283472" top="0.74803149606299213" bottom="0.74803149606299213" header="0.31496062992125984" footer="0.31496062992125984"/>
  <pageSetup paperSize="9" scale="84" orientation="landscape" r:id="rId1"/>
  <ignoredErrors>
    <ignoredError sqref="G2:G37 G39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70" zoomScaleNormal="70" workbookViewId="0">
      <pane xSplit="10" ySplit="1" topLeftCell="K8" activePane="bottomRight" state="frozen"/>
      <selection pane="topRight" activeCell="N1" sqref="N1"/>
      <selection pane="bottomLeft" activeCell="A2" sqref="A2"/>
      <selection pane="bottomRight" activeCell="G21" sqref="G21"/>
    </sheetView>
  </sheetViews>
  <sheetFormatPr defaultRowHeight="14.4" x14ac:dyDescent="0.3"/>
  <cols>
    <col min="1" max="1" width="15.21875" style="13" bestFit="1" customWidth="1"/>
    <col min="2" max="2" width="41.77734375" style="13" customWidth="1"/>
    <col min="3" max="3" width="17.109375" style="13" bestFit="1" customWidth="1"/>
    <col min="4" max="5" width="15.21875" style="13" customWidth="1"/>
    <col min="6" max="6" width="13.33203125" style="24" customWidth="1"/>
    <col min="7" max="7" width="13" style="24" customWidth="1"/>
    <col min="8" max="8" width="3.6640625" style="13" customWidth="1"/>
    <col min="9" max="9" width="24.109375" style="13" customWidth="1"/>
    <col min="10" max="10" width="25.6640625" style="11" bestFit="1" customWidth="1"/>
    <col min="11" max="16384" width="8.88671875" style="10"/>
  </cols>
  <sheetData>
    <row r="1" spans="1:23" ht="28.8" x14ac:dyDescent="0.3">
      <c r="A1" s="26" t="s">
        <v>75</v>
      </c>
      <c r="B1" s="36" t="s">
        <v>71</v>
      </c>
      <c r="C1" s="37" t="s">
        <v>652</v>
      </c>
      <c r="D1" s="37" t="s">
        <v>654</v>
      </c>
      <c r="E1" s="37" t="s">
        <v>675</v>
      </c>
      <c r="F1" s="17" t="s">
        <v>116</v>
      </c>
      <c r="G1" s="17" t="s">
        <v>653</v>
      </c>
      <c r="H1" s="11"/>
      <c r="I1" s="38" t="s">
        <v>865</v>
      </c>
      <c r="J1" s="50" t="s">
        <v>822</v>
      </c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x14ac:dyDescent="0.3">
      <c r="A2" s="22"/>
      <c r="B2" s="15"/>
      <c r="C2" s="16"/>
      <c r="D2" s="16"/>
      <c r="E2" s="16"/>
      <c r="G2" s="24">
        <f t="shared" ref="G2:G40" si="0">IF(ISERROR(D2*F2),"",(D2*F2))</f>
        <v>0</v>
      </c>
      <c r="I2" s="15"/>
      <c r="J2" s="51">
        <f t="shared" ref="J2:J40" si="1">I2*D2</f>
        <v>0</v>
      </c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x14ac:dyDescent="0.3">
      <c r="A3" s="22"/>
      <c r="B3" s="15"/>
      <c r="C3" s="16"/>
      <c r="D3" s="16"/>
      <c r="E3" s="16"/>
      <c r="G3" s="24">
        <f t="shared" si="0"/>
        <v>0</v>
      </c>
      <c r="I3" s="15"/>
      <c r="J3" s="51">
        <f t="shared" si="1"/>
        <v>0</v>
      </c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3" x14ac:dyDescent="0.3">
      <c r="A4" s="22"/>
      <c r="B4" s="15"/>
      <c r="C4" s="16"/>
      <c r="D4" s="16"/>
      <c r="E4" s="16"/>
      <c r="G4" s="24">
        <f t="shared" si="0"/>
        <v>0</v>
      </c>
      <c r="I4" s="15"/>
      <c r="J4" s="51">
        <f t="shared" si="1"/>
        <v>0</v>
      </c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x14ac:dyDescent="0.3">
      <c r="A5" s="22"/>
      <c r="B5" s="15"/>
      <c r="C5" s="16"/>
      <c r="D5" s="16"/>
      <c r="E5" s="16"/>
      <c r="G5" s="24">
        <f t="shared" si="0"/>
        <v>0</v>
      </c>
      <c r="I5" s="15"/>
      <c r="J5" s="51">
        <f t="shared" si="1"/>
        <v>0</v>
      </c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3" x14ac:dyDescent="0.3">
      <c r="A6" s="22"/>
      <c r="B6" s="15"/>
      <c r="C6" s="16"/>
      <c r="D6" s="16"/>
      <c r="E6" s="16"/>
      <c r="G6" s="24">
        <f t="shared" si="0"/>
        <v>0</v>
      </c>
      <c r="I6" s="15"/>
      <c r="J6" s="51">
        <f t="shared" si="1"/>
        <v>0</v>
      </c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spans="1:23" x14ac:dyDescent="0.3">
      <c r="A7" s="22"/>
      <c r="B7" s="15"/>
      <c r="C7" s="16"/>
      <c r="D7" s="16"/>
      <c r="E7" s="16"/>
      <c r="G7" s="24">
        <f t="shared" si="0"/>
        <v>0</v>
      </c>
      <c r="I7" s="15"/>
      <c r="J7" s="51">
        <f t="shared" si="1"/>
        <v>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spans="1:23" x14ac:dyDescent="0.3">
      <c r="A8" s="22"/>
      <c r="B8" s="15"/>
      <c r="C8" s="16"/>
      <c r="D8" s="16"/>
      <c r="E8" s="16"/>
      <c r="G8" s="24">
        <f t="shared" si="0"/>
        <v>0</v>
      </c>
      <c r="I8" s="15"/>
      <c r="J8" s="51">
        <f t="shared" si="1"/>
        <v>0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</row>
    <row r="9" spans="1:23" x14ac:dyDescent="0.3">
      <c r="A9" s="22"/>
      <c r="B9" s="15"/>
      <c r="C9" s="16"/>
      <c r="D9" s="16"/>
      <c r="E9" s="16"/>
      <c r="G9" s="24">
        <f t="shared" si="0"/>
        <v>0</v>
      </c>
      <c r="I9" s="15"/>
      <c r="J9" s="51">
        <f t="shared" si="1"/>
        <v>0</v>
      </c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</row>
    <row r="10" spans="1:23" x14ac:dyDescent="0.3">
      <c r="A10" s="22"/>
      <c r="B10" s="15"/>
      <c r="C10" s="16"/>
      <c r="D10" s="16"/>
      <c r="E10" s="16"/>
      <c r="G10" s="24">
        <f t="shared" si="0"/>
        <v>0</v>
      </c>
      <c r="I10" s="15"/>
      <c r="J10" s="51">
        <f t="shared" si="1"/>
        <v>0</v>
      </c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</row>
    <row r="11" spans="1:23" x14ac:dyDescent="0.3">
      <c r="A11" s="22"/>
      <c r="B11" s="15"/>
      <c r="C11" s="16"/>
      <c r="D11" s="16"/>
      <c r="E11" s="16"/>
      <c r="G11" s="24">
        <f t="shared" si="0"/>
        <v>0</v>
      </c>
      <c r="I11" s="15"/>
      <c r="J11" s="51">
        <f t="shared" si="1"/>
        <v>0</v>
      </c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</row>
    <row r="12" spans="1:23" x14ac:dyDescent="0.3">
      <c r="A12" s="22"/>
      <c r="B12" s="15"/>
      <c r="C12" s="16"/>
      <c r="D12" s="16"/>
      <c r="E12" s="16"/>
      <c r="G12" s="24">
        <f t="shared" si="0"/>
        <v>0</v>
      </c>
      <c r="I12" s="15"/>
      <c r="J12" s="51">
        <f t="shared" si="1"/>
        <v>0</v>
      </c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</row>
    <row r="13" spans="1:23" x14ac:dyDescent="0.3">
      <c r="A13" s="22"/>
      <c r="B13" s="15"/>
      <c r="C13" s="16"/>
      <c r="D13" s="16"/>
      <c r="E13" s="16"/>
      <c r="G13" s="24">
        <f t="shared" si="0"/>
        <v>0</v>
      </c>
      <c r="I13" s="15"/>
      <c r="J13" s="51">
        <f t="shared" si="1"/>
        <v>0</v>
      </c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</row>
    <row r="14" spans="1:23" x14ac:dyDescent="0.3">
      <c r="A14" s="22"/>
      <c r="B14" s="15"/>
      <c r="C14" s="16"/>
      <c r="D14" s="16"/>
      <c r="E14" s="16"/>
      <c r="G14" s="24">
        <f t="shared" si="0"/>
        <v>0</v>
      </c>
      <c r="I14" s="15"/>
      <c r="J14" s="51">
        <f t="shared" si="1"/>
        <v>0</v>
      </c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</row>
    <row r="15" spans="1:23" x14ac:dyDescent="0.3">
      <c r="A15" s="22"/>
      <c r="B15" s="15"/>
      <c r="C15" s="16"/>
      <c r="D15" s="16"/>
      <c r="E15" s="16"/>
      <c r="G15" s="24">
        <f t="shared" si="0"/>
        <v>0</v>
      </c>
      <c r="I15" s="15"/>
      <c r="J15" s="51">
        <f t="shared" si="1"/>
        <v>0</v>
      </c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spans="1:23" x14ac:dyDescent="0.3">
      <c r="A16" s="22"/>
      <c r="B16" s="15"/>
      <c r="C16" s="16"/>
      <c r="D16" s="16"/>
      <c r="E16" s="16"/>
      <c r="G16" s="24">
        <f t="shared" si="0"/>
        <v>0</v>
      </c>
      <c r="I16" s="15"/>
      <c r="J16" s="51">
        <f t="shared" si="1"/>
        <v>0</v>
      </c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spans="1:23" x14ac:dyDescent="0.3">
      <c r="A17" s="22"/>
      <c r="B17" s="15"/>
      <c r="C17" s="16"/>
      <c r="D17" s="16"/>
      <c r="E17" s="16"/>
      <c r="G17" s="24">
        <f t="shared" si="0"/>
        <v>0</v>
      </c>
      <c r="I17" s="15"/>
      <c r="J17" s="51">
        <f t="shared" si="1"/>
        <v>0</v>
      </c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</row>
    <row r="18" spans="1:23" x14ac:dyDescent="0.3">
      <c r="A18" s="22"/>
      <c r="B18" s="15"/>
      <c r="C18" s="16"/>
      <c r="D18" s="16"/>
      <c r="E18" s="16"/>
      <c r="G18" s="24">
        <f t="shared" si="0"/>
        <v>0</v>
      </c>
      <c r="I18" s="15"/>
      <c r="J18" s="51">
        <f t="shared" si="1"/>
        <v>0</v>
      </c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spans="1:23" x14ac:dyDescent="0.3">
      <c r="A19" s="22"/>
      <c r="B19" s="15"/>
      <c r="C19" s="16"/>
      <c r="D19" s="16"/>
      <c r="E19" s="16"/>
      <c r="G19" s="24">
        <f t="shared" si="0"/>
        <v>0</v>
      </c>
      <c r="I19" s="15"/>
      <c r="J19" s="51">
        <f t="shared" si="1"/>
        <v>0</v>
      </c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spans="1:23" x14ac:dyDescent="0.3">
      <c r="A20" s="22"/>
      <c r="B20" s="15"/>
      <c r="C20" s="16"/>
      <c r="D20" s="16"/>
      <c r="E20" s="16"/>
      <c r="G20" s="24">
        <f t="shared" si="0"/>
        <v>0</v>
      </c>
      <c r="I20" s="15"/>
      <c r="J20" s="51">
        <f t="shared" si="1"/>
        <v>0</v>
      </c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</row>
    <row r="21" spans="1:23" x14ac:dyDescent="0.3">
      <c r="A21" s="22"/>
      <c r="B21" s="15"/>
      <c r="C21" s="16"/>
      <c r="D21" s="16"/>
      <c r="E21" s="16"/>
      <c r="G21" s="24">
        <f t="shared" si="0"/>
        <v>0</v>
      </c>
      <c r="I21" s="15"/>
      <c r="J21" s="51">
        <f t="shared" si="1"/>
        <v>0</v>
      </c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</row>
    <row r="22" spans="1:23" x14ac:dyDescent="0.3">
      <c r="A22" s="22"/>
      <c r="B22" s="15"/>
      <c r="C22" s="16"/>
      <c r="D22" s="16"/>
      <c r="E22" s="16"/>
      <c r="G22" s="24">
        <f t="shared" si="0"/>
        <v>0</v>
      </c>
      <c r="I22" s="15"/>
      <c r="J22" s="51">
        <f t="shared" si="1"/>
        <v>0</v>
      </c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</row>
    <row r="23" spans="1:23" x14ac:dyDescent="0.3">
      <c r="A23" s="22"/>
      <c r="B23" s="15"/>
      <c r="C23" s="16"/>
      <c r="D23" s="16"/>
      <c r="E23" s="16"/>
      <c r="G23" s="24">
        <f t="shared" si="0"/>
        <v>0</v>
      </c>
      <c r="I23" s="15"/>
      <c r="J23" s="51">
        <f t="shared" si="1"/>
        <v>0</v>
      </c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</row>
    <row r="24" spans="1:23" x14ac:dyDescent="0.3">
      <c r="A24" s="22"/>
      <c r="B24" s="15"/>
      <c r="C24" s="16"/>
      <c r="D24" s="16"/>
      <c r="E24" s="16"/>
      <c r="G24" s="24">
        <f t="shared" si="0"/>
        <v>0</v>
      </c>
      <c r="I24" s="15"/>
      <c r="J24" s="51">
        <f t="shared" si="1"/>
        <v>0</v>
      </c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</row>
    <row r="25" spans="1:23" x14ac:dyDescent="0.3">
      <c r="A25" s="22"/>
      <c r="B25" s="15"/>
      <c r="C25" s="16"/>
      <c r="D25" s="16"/>
      <c r="E25" s="16"/>
      <c r="G25" s="24">
        <f t="shared" si="0"/>
        <v>0</v>
      </c>
      <c r="I25" s="15"/>
      <c r="J25" s="51">
        <f t="shared" si="1"/>
        <v>0</v>
      </c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</row>
    <row r="26" spans="1:23" x14ac:dyDescent="0.3">
      <c r="A26" s="22"/>
      <c r="B26" s="15"/>
      <c r="C26" s="16"/>
      <c r="D26" s="16"/>
      <c r="E26" s="16"/>
      <c r="G26" s="24">
        <f t="shared" si="0"/>
        <v>0</v>
      </c>
      <c r="I26" s="15"/>
      <c r="J26" s="51">
        <f t="shared" si="1"/>
        <v>0</v>
      </c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</row>
    <row r="27" spans="1:23" x14ac:dyDescent="0.3">
      <c r="A27" s="22"/>
      <c r="B27" s="15"/>
      <c r="C27" s="16"/>
      <c r="D27" s="16"/>
      <c r="E27" s="16"/>
      <c r="G27" s="24">
        <f t="shared" si="0"/>
        <v>0</v>
      </c>
      <c r="I27" s="15"/>
      <c r="J27" s="51">
        <f t="shared" si="1"/>
        <v>0</v>
      </c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</row>
    <row r="28" spans="1:23" x14ac:dyDescent="0.3">
      <c r="A28" s="22"/>
      <c r="B28" s="15"/>
      <c r="C28" s="16"/>
      <c r="D28" s="16"/>
      <c r="E28" s="16"/>
      <c r="G28" s="24">
        <f t="shared" si="0"/>
        <v>0</v>
      </c>
      <c r="I28" s="15"/>
      <c r="J28" s="51">
        <f t="shared" si="1"/>
        <v>0</v>
      </c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</row>
    <row r="29" spans="1:23" x14ac:dyDescent="0.3">
      <c r="A29" s="22"/>
      <c r="B29" s="15"/>
      <c r="C29" s="16"/>
      <c r="D29" s="16"/>
      <c r="E29" s="16"/>
      <c r="G29" s="24">
        <f t="shared" si="0"/>
        <v>0</v>
      </c>
      <c r="I29" s="15"/>
      <c r="J29" s="51">
        <f t="shared" si="1"/>
        <v>0</v>
      </c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</row>
    <row r="30" spans="1:23" x14ac:dyDescent="0.3">
      <c r="A30" s="22"/>
      <c r="B30" s="15"/>
      <c r="C30" s="16"/>
      <c r="D30" s="16"/>
      <c r="E30" s="16"/>
      <c r="G30" s="24">
        <f t="shared" si="0"/>
        <v>0</v>
      </c>
      <c r="I30" s="15"/>
      <c r="J30" s="51">
        <f t="shared" si="1"/>
        <v>0</v>
      </c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</row>
    <row r="31" spans="1:23" x14ac:dyDescent="0.3">
      <c r="A31" s="22"/>
      <c r="B31" s="15"/>
      <c r="C31" s="16"/>
      <c r="D31" s="16"/>
      <c r="E31" s="16"/>
      <c r="G31" s="24">
        <f t="shared" si="0"/>
        <v>0</v>
      </c>
      <c r="I31" s="15"/>
      <c r="J31" s="51">
        <f t="shared" si="1"/>
        <v>0</v>
      </c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</row>
    <row r="32" spans="1:23" x14ac:dyDescent="0.3">
      <c r="A32" s="22"/>
      <c r="B32" s="15"/>
      <c r="C32" s="16"/>
      <c r="D32" s="16"/>
      <c r="E32" s="16"/>
      <c r="G32" s="24">
        <f t="shared" si="0"/>
        <v>0</v>
      </c>
      <c r="I32" s="15"/>
      <c r="J32" s="51">
        <f t="shared" si="1"/>
        <v>0</v>
      </c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</row>
    <row r="33" spans="1:26" x14ac:dyDescent="0.3">
      <c r="A33" s="22"/>
      <c r="B33" s="15"/>
      <c r="C33" s="16"/>
      <c r="D33" s="16"/>
      <c r="E33" s="16"/>
      <c r="G33" s="24">
        <f t="shared" si="0"/>
        <v>0</v>
      </c>
      <c r="I33" s="15"/>
      <c r="J33" s="51">
        <f t="shared" si="1"/>
        <v>0</v>
      </c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</row>
    <row r="34" spans="1:26" x14ac:dyDescent="0.3">
      <c r="A34" s="22"/>
      <c r="B34" s="15"/>
      <c r="C34" s="16"/>
      <c r="D34" s="16"/>
      <c r="E34" s="16"/>
      <c r="G34" s="24">
        <f t="shared" si="0"/>
        <v>0</v>
      </c>
      <c r="I34" s="15"/>
      <c r="J34" s="51">
        <f t="shared" si="1"/>
        <v>0</v>
      </c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</row>
    <row r="35" spans="1:26" x14ac:dyDescent="0.3">
      <c r="A35" s="22"/>
      <c r="B35" s="15"/>
      <c r="C35" s="16"/>
      <c r="D35" s="16"/>
      <c r="E35" s="16"/>
      <c r="G35" s="24">
        <f t="shared" si="0"/>
        <v>0</v>
      </c>
      <c r="I35" s="15"/>
      <c r="J35" s="51">
        <f t="shared" si="1"/>
        <v>0</v>
      </c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</row>
    <row r="36" spans="1:26" x14ac:dyDescent="0.3">
      <c r="A36" s="22"/>
      <c r="B36" s="15"/>
      <c r="C36" s="16"/>
      <c r="D36" s="16"/>
      <c r="E36" s="16"/>
      <c r="G36" s="24">
        <f t="shared" si="0"/>
        <v>0</v>
      </c>
      <c r="I36" s="15"/>
      <c r="J36" s="51">
        <f t="shared" si="1"/>
        <v>0</v>
      </c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</row>
    <row r="37" spans="1:26" x14ac:dyDescent="0.3">
      <c r="A37" s="22"/>
      <c r="B37" s="15"/>
      <c r="C37" s="16"/>
      <c r="D37" s="16"/>
      <c r="E37" s="16"/>
      <c r="G37" s="24">
        <f t="shared" si="0"/>
        <v>0</v>
      </c>
      <c r="I37" s="15"/>
      <c r="J37" s="51">
        <f t="shared" si="1"/>
        <v>0</v>
      </c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</row>
    <row r="38" spans="1:26" x14ac:dyDescent="0.3">
      <c r="A38" s="22"/>
      <c r="B38" s="15"/>
      <c r="C38" s="16"/>
      <c r="D38" s="16"/>
      <c r="E38" s="16"/>
      <c r="G38" s="24">
        <f t="shared" si="0"/>
        <v>0</v>
      </c>
      <c r="I38" s="15"/>
      <c r="J38" s="51">
        <f t="shared" si="1"/>
        <v>0</v>
      </c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</row>
    <row r="39" spans="1:26" x14ac:dyDescent="0.3">
      <c r="A39" s="22"/>
      <c r="B39" s="15"/>
      <c r="C39" s="16"/>
      <c r="D39" s="16"/>
      <c r="E39" s="16"/>
      <c r="G39" s="24">
        <f t="shared" si="0"/>
        <v>0</v>
      </c>
      <c r="I39" s="15"/>
      <c r="J39" s="51">
        <f t="shared" si="1"/>
        <v>0</v>
      </c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26" x14ac:dyDescent="0.3">
      <c r="A40" s="22"/>
      <c r="B40" s="15"/>
      <c r="C40" s="16"/>
      <c r="D40" s="16"/>
      <c r="E40" s="16"/>
      <c r="G40" s="24">
        <f t="shared" si="0"/>
        <v>0</v>
      </c>
      <c r="I40" s="15"/>
      <c r="J40" s="51">
        <f t="shared" si="1"/>
        <v>0</v>
      </c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</row>
    <row r="41" spans="1:26" x14ac:dyDescent="0.3"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</row>
    <row r="42" spans="1:26" x14ac:dyDescent="0.3">
      <c r="F42" s="25">
        <f>SUM(F2:F41)</f>
        <v>0</v>
      </c>
      <c r="G42" s="25">
        <f>SUM(G2:G41)</f>
        <v>0</v>
      </c>
      <c r="J42" s="19">
        <f>SUM(J2:J41)</f>
        <v>0</v>
      </c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</row>
    <row r="43" spans="1:26" x14ac:dyDescent="0.3">
      <c r="A43" s="56"/>
      <c r="B43" s="56"/>
      <c r="C43" s="56"/>
      <c r="D43" s="56"/>
      <c r="E43" s="56"/>
      <c r="F43" s="58"/>
      <c r="G43" s="58"/>
      <c r="H43" s="56"/>
      <c r="I43" s="56"/>
      <c r="J43" s="53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x14ac:dyDescent="0.3">
      <c r="A44" s="56"/>
      <c r="B44" s="56"/>
      <c r="C44" s="56"/>
      <c r="D44" s="56"/>
      <c r="E44" s="56"/>
      <c r="F44" s="58"/>
      <c r="G44" s="58"/>
      <c r="H44" s="56"/>
      <c r="I44" s="56"/>
      <c r="J44" s="53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x14ac:dyDescent="0.3">
      <c r="A45" s="56"/>
      <c r="B45" s="56"/>
      <c r="C45" s="56"/>
      <c r="D45" s="56"/>
      <c r="E45" s="56"/>
      <c r="F45" s="58"/>
      <c r="G45" s="58"/>
      <c r="H45" s="56"/>
      <c r="I45" s="56"/>
      <c r="J45" s="53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</sheetData>
  <sheetProtection password="C7D6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4"/>
  <sheetViews>
    <sheetView topLeftCell="A179" workbookViewId="0">
      <selection activeCell="D149" sqref="D149"/>
    </sheetView>
  </sheetViews>
  <sheetFormatPr defaultRowHeight="14.4" x14ac:dyDescent="0.3"/>
  <cols>
    <col min="1" max="1" width="50.88671875" bestFit="1" customWidth="1"/>
    <col min="2" max="2" width="31.88671875" bestFit="1" customWidth="1"/>
    <col min="3" max="3" width="18.77734375" customWidth="1"/>
    <col min="5" max="5" width="9.33203125" bestFit="1" customWidth="1"/>
  </cols>
  <sheetData>
    <row r="1" spans="1:7" x14ac:dyDescent="0.3">
      <c r="A1" s="1" t="s">
        <v>698</v>
      </c>
      <c r="B1" s="1"/>
    </row>
    <row r="2" spans="1:7" x14ac:dyDescent="0.3">
      <c r="A2" s="1"/>
      <c r="B2" s="1" t="s">
        <v>676</v>
      </c>
      <c r="C2" s="1"/>
      <c r="D2" s="1" t="s">
        <v>675</v>
      </c>
      <c r="E2" s="1" t="s">
        <v>677</v>
      </c>
    </row>
    <row r="3" spans="1:7" x14ac:dyDescent="0.3">
      <c r="B3" s="1"/>
      <c r="C3" s="1"/>
      <c r="D3" s="1"/>
      <c r="E3" s="1"/>
    </row>
    <row r="4" spans="1:7" x14ac:dyDescent="0.3">
      <c r="A4" s="6" t="str">
        <f>CONCATENATE(A$1,C4,D4)</f>
        <v>Sewer Rising Main ValvesAir Valve Sewer100</v>
      </c>
      <c r="B4" t="s">
        <v>708</v>
      </c>
      <c r="C4" t="s">
        <v>708</v>
      </c>
      <c r="D4">
        <v>100</v>
      </c>
      <c r="E4">
        <v>2454</v>
      </c>
    </row>
    <row r="5" spans="1:7" x14ac:dyDescent="0.3">
      <c r="A5" s="6" t="str">
        <f t="shared" ref="A5:A31" si="0">CONCATENATE(A$1,C5,D5)</f>
        <v>Sewer Rising Main ValvesAir Valve Sewer125</v>
      </c>
      <c r="B5" t="s">
        <v>709</v>
      </c>
      <c r="C5" t="s">
        <v>708</v>
      </c>
      <c r="D5">
        <v>125</v>
      </c>
      <c r="E5">
        <v>2500</v>
      </c>
    </row>
    <row r="6" spans="1:7" x14ac:dyDescent="0.3">
      <c r="A6" s="6" t="str">
        <f t="shared" si="0"/>
        <v>Sewer Rising Main ValvesAir Valve Sewer150</v>
      </c>
      <c r="B6" s="6" t="s">
        <v>710</v>
      </c>
      <c r="C6" t="s">
        <v>708</v>
      </c>
      <c r="D6">
        <v>150</v>
      </c>
      <c r="E6">
        <v>2600</v>
      </c>
      <c r="G6" s="6"/>
    </row>
    <row r="7" spans="1:7" x14ac:dyDescent="0.3">
      <c r="A7" s="6" t="str">
        <f t="shared" si="0"/>
        <v>Sewer Rising Main ValvesAir Valve Sewer200</v>
      </c>
      <c r="B7" s="6" t="s">
        <v>711</v>
      </c>
      <c r="C7" t="s">
        <v>708</v>
      </c>
      <c r="D7">
        <v>200</v>
      </c>
      <c r="E7">
        <v>2700</v>
      </c>
      <c r="G7" s="6"/>
    </row>
    <row r="8" spans="1:7" x14ac:dyDescent="0.3">
      <c r="A8" s="6" t="str">
        <f t="shared" si="0"/>
        <v>Sewer Rising Main ValvesAir Valve Sewer250</v>
      </c>
      <c r="C8" t="s">
        <v>708</v>
      </c>
      <c r="D8">
        <v>250</v>
      </c>
      <c r="E8">
        <v>3000</v>
      </c>
    </row>
    <row r="9" spans="1:7" x14ac:dyDescent="0.3">
      <c r="A9" s="6" t="str">
        <f t="shared" si="0"/>
        <v>Sewer Rising Main ValvesAir Valve Sewer300</v>
      </c>
      <c r="C9" t="s">
        <v>708</v>
      </c>
      <c r="D9">
        <v>300</v>
      </c>
      <c r="E9">
        <v>3500</v>
      </c>
    </row>
    <row r="10" spans="1:7" x14ac:dyDescent="0.3">
      <c r="A10" s="6" t="str">
        <f t="shared" si="0"/>
        <v>Sewer Rising Main ValvesAir Valve Sewer375</v>
      </c>
      <c r="C10" t="s">
        <v>708</v>
      </c>
      <c r="D10">
        <v>375</v>
      </c>
      <c r="E10">
        <v>4000</v>
      </c>
    </row>
    <row r="11" spans="1:7" x14ac:dyDescent="0.3">
      <c r="A11" s="6" t="str">
        <f t="shared" si="0"/>
        <v>Sewer Rising Main ValvesAir Valve Sewer450</v>
      </c>
      <c r="C11" t="s">
        <v>708</v>
      </c>
      <c r="D11">
        <v>450</v>
      </c>
      <c r="E11">
        <v>5000</v>
      </c>
    </row>
    <row r="12" spans="1:7" x14ac:dyDescent="0.3">
      <c r="A12" s="6" t="str">
        <f t="shared" si="0"/>
        <v>Sewer Rising Main ValvesManhole Sewer200</v>
      </c>
      <c r="C12" s="6" t="s">
        <v>710</v>
      </c>
      <c r="D12">
        <v>200</v>
      </c>
      <c r="E12">
        <v>4027</v>
      </c>
    </row>
    <row r="13" spans="1:7" x14ac:dyDescent="0.3">
      <c r="A13" s="6" t="str">
        <f t="shared" si="0"/>
        <v>Sewer Rising Main ValvesManhole Sewer375</v>
      </c>
      <c r="C13" s="6" t="s">
        <v>710</v>
      </c>
      <c r="D13">
        <v>375</v>
      </c>
      <c r="E13">
        <v>4027</v>
      </c>
    </row>
    <row r="14" spans="1:7" x14ac:dyDescent="0.3">
      <c r="A14" s="6" t="str">
        <f t="shared" si="0"/>
        <v>Sewer Rising Main ValvesScour Valve Sewer100</v>
      </c>
      <c r="C14" s="6" t="s">
        <v>711</v>
      </c>
      <c r="D14">
        <v>100</v>
      </c>
      <c r="E14">
        <v>1200</v>
      </c>
    </row>
    <row r="15" spans="1:7" x14ac:dyDescent="0.3">
      <c r="A15" s="6" t="str">
        <f t="shared" si="0"/>
        <v>Sewer Rising Main ValvesScour Valve Sewer150</v>
      </c>
      <c r="C15" s="6" t="s">
        <v>711</v>
      </c>
      <c r="D15">
        <v>150</v>
      </c>
      <c r="E15">
        <v>1200</v>
      </c>
    </row>
    <row r="16" spans="1:7" x14ac:dyDescent="0.3">
      <c r="A16" s="6" t="str">
        <f t="shared" si="0"/>
        <v>Sewer Rising Main ValvesScour Valve Sewer225</v>
      </c>
      <c r="C16" s="6" t="s">
        <v>711</v>
      </c>
      <c r="D16">
        <v>225</v>
      </c>
      <c r="E16">
        <v>1200</v>
      </c>
    </row>
    <row r="17" spans="1:5" x14ac:dyDescent="0.3">
      <c r="A17" s="6" t="str">
        <f t="shared" si="0"/>
        <v>Sewer Rising Main ValvesScour Valve Sewer250</v>
      </c>
      <c r="C17" s="6" t="s">
        <v>711</v>
      </c>
      <c r="D17">
        <v>250</v>
      </c>
      <c r="E17">
        <v>1200</v>
      </c>
    </row>
    <row r="18" spans="1:5" x14ac:dyDescent="0.3">
      <c r="A18" s="6" t="str">
        <f t="shared" si="0"/>
        <v>Sewer Rising Main ValvesScour Valve Sewer300</v>
      </c>
      <c r="C18" s="6" t="s">
        <v>711</v>
      </c>
      <c r="D18">
        <v>300</v>
      </c>
      <c r="E18">
        <v>1200</v>
      </c>
    </row>
    <row r="19" spans="1:5" x14ac:dyDescent="0.3">
      <c r="A19" s="6" t="str">
        <f t="shared" si="0"/>
        <v>Sewer Rising Main ValvesScour Valve Sewer375</v>
      </c>
      <c r="C19" s="6" t="s">
        <v>711</v>
      </c>
      <c r="D19">
        <v>375</v>
      </c>
      <c r="E19">
        <v>1850</v>
      </c>
    </row>
    <row r="20" spans="1:5" x14ac:dyDescent="0.3">
      <c r="A20" s="6" t="str">
        <f t="shared" si="0"/>
        <v>Sewer Rising Main ValvesScour Valve Sewer450</v>
      </c>
      <c r="C20" s="6" t="s">
        <v>711</v>
      </c>
      <c r="D20">
        <v>450</v>
      </c>
      <c r="E20">
        <v>1850</v>
      </c>
    </row>
    <row r="21" spans="1:5" x14ac:dyDescent="0.3">
      <c r="A21" s="6" t="str">
        <f t="shared" si="0"/>
        <v>Sewer Rising Main ValvesStop Valve Sewer100</v>
      </c>
      <c r="C21" t="s">
        <v>709</v>
      </c>
      <c r="D21">
        <v>100</v>
      </c>
      <c r="E21">
        <v>1200</v>
      </c>
    </row>
    <row r="22" spans="1:5" x14ac:dyDescent="0.3">
      <c r="A22" s="6" t="str">
        <f t="shared" si="0"/>
        <v>Sewer Rising Main ValvesStop Valve Sewer110</v>
      </c>
      <c r="C22" t="s">
        <v>709</v>
      </c>
      <c r="D22">
        <v>110</v>
      </c>
      <c r="E22">
        <v>1350</v>
      </c>
    </row>
    <row r="23" spans="1:5" x14ac:dyDescent="0.3">
      <c r="A23" s="6" t="str">
        <f t="shared" si="0"/>
        <v>Sewer Rising Main ValvesStop Valve Sewer150</v>
      </c>
      <c r="C23" t="s">
        <v>709</v>
      </c>
      <c r="D23">
        <v>150</v>
      </c>
      <c r="E23">
        <v>1850</v>
      </c>
    </row>
    <row r="24" spans="1:5" x14ac:dyDescent="0.3">
      <c r="A24" s="6" t="str">
        <f t="shared" si="0"/>
        <v>Sewer Rising Main ValvesStop Valve Sewer200</v>
      </c>
      <c r="C24" t="s">
        <v>709</v>
      </c>
      <c r="D24">
        <v>200</v>
      </c>
      <c r="E24">
        <v>3000</v>
      </c>
    </row>
    <row r="25" spans="1:5" x14ac:dyDescent="0.3">
      <c r="A25" s="6" t="str">
        <f t="shared" si="0"/>
        <v>Sewer Rising Main ValvesStop Valve Sewer300</v>
      </c>
      <c r="C25" t="s">
        <v>709</v>
      </c>
      <c r="D25">
        <v>300</v>
      </c>
      <c r="E25">
        <v>4850</v>
      </c>
    </row>
    <row r="26" spans="1:5" x14ac:dyDescent="0.3">
      <c r="A26" s="6" t="str">
        <f t="shared" si="0"/>
        <v>Sewer Rising Main ValvesStop Valve Sewer375</v>
      </c>
      <c r="C26" t="s">
        <v>709</v>
      </c>
      <c r="D26">
        <v>375</v>
      </c>
      <c r="E26">
        <v>5450</v>
      </c>
    </row>
    <row r="27" spans="1:5" x14ac:dyDescent="0.3">
      <c r="A27" s="6" t="str">
        <f t="shared" si="0"/>
        <v>Sewer Rising Main ValvesStop Valve Sewer40</v>
      </c>
      <c r="C27" t="s">
        <v>709</v>
      </c>
      <c r="D27">
        <v>40</v>
      </c>
      <c r="E27">
        <v>115</v>
      </c>
    </row>
    <row r="28" spans="1:5" x14ac:dyDescent="0.3">
      <c r="A28" s="6" t="str">
        <f t="shared" si="0"/>
        <v>Sewer Rising Main ValvesStop Valve Sewer450</v>
      </c>
      <c r="C28" t="s">
        <v>709</v>
      </c>
      <c r="D28">
        <v>450</v>
      </c>
      <c r="E28">
        <v>6200</v>
      </c>
    </row>
    <row r="29" spans="1:5" x14ac:dyDescent="0.3">
      <c r="A29" s="6" t="str">
        <f t="shared" si="0"/>
        <v>Sewer Rising Main ValvesStop Valve Sewer50</v>
      </c>
      <c r="C29" t="s">
        <v>709</v>
      </c>
      <c r="D29">
        <v>50</v>
      </c>
      <c r="E29">
        <v>145</v>
      </c>
    </row>
    <row r="30" spans="1:5" x14ac:dyDescent="0.3">
      <c r="A30" s="6" t="str">
        <f t="shared" si="0"/>
        <v>Sewer Rising Main ValvesStop Valve Sewer63</v>
      </c>
      <c r="C30" t="s">
        <v>709</v>
      </c>
      <c r="D30">
        <v>63</v>
      </c>
      <c r="E30">
        <v>380</v>
      </c>
    </row>
    <row r="31" spans="1:5" x14ac:dyDescent="0.3">
      <c r="A31" s="6" t="str">
        <f t="shared" si="0"/>
        <v>Sewer Rising Main ValvesStop Valve Sewer90</v>
      </c>
      <c r="C31" t="s">
        <v>709</v>
      </c>
      <c r="D31">
        <v>90</v>
      </c>
      <c r="E31">
        <v>900</v>
      </c>
    </row>
    <row r="33" spans="1:8" x14ac:dyDescent="0.3">
      <c r="A33" s="1" t="s">
        <v>699</v>
      </c>
      <c r="B33" s="1"/>
    </row>
    <row r="34" spans="1:8" x14ac:dyDescent="0.3">
      <c r="A34" s="1"/>
      <c r="B34" s="1" t="s">
        <v>676</v>
      </c>
      <c r="C34" s="1"/>
      <c r="D34" s="1" t="s">
        <v>675</v>
      </c>
      <c r="E34" s="1" t="s">
        <v>677</v>
      </c>
    </row>
    <row r="35" spans="1:8" x14ac:dyDescent="0.3">
      <c r="A35" s="6" t="str">
        <f>CONCATENATE(A$33,C35,D35)</f>
        <v>Sewer Rising MainsDuctile Iron Cement Lined Pipe Sewer100</v>
      </c>
      <c r="B35" t="s">
        <v>712</v>
      </c>
      <c r="C35" t="s">
        <v>712</v>
      </c>
      <c r="D35">
        <v>100</v>
      </c>
      <c r="E35">
        <v>244</v>
      </c>
    </row>
    <row r="36" spans="1:8" x14ac:dyDescent="0.3">
      <c r="A36" s="6" t="str">
        <f t="shared" ref="A36:A63" si="1">CONCATENATE(A$33,C36,D36)</f>
        <v>Sewer Rising MainsDuctile Iron Cement Lined Pipe Sewer150</v>
      </c>
      <c r="B36" t="s">
        <v>713</v>
      </c>
      <c r="C36" t="s">
        <v>712</v>
      </c>
      <c r="D36">
        <v>150</v>
      </c>
      <c r="E36">
        <v>335</v>
      </c>
    </row>
    <row r="37" spans="1:8" x14ac:dyDescent="0.3">
      <c r="A37" s="6" t="str">
        <f t="shared" si="1"/>
        <v>Sewer Rising MainsDuctile Iron Cement Lined Pipe Sewer200</v>
      </c>
      <c r="B37" t="s">
        <v>714</v>
      </c>
      <c r="C37" t="s">
        <v>712</v>
      </c>
      <c r="D37">
        <v>200</v>
      </c>
      <c r="E37">
        <v>423</v>
      </c>
    </row>
    <row r="38" spans="1:8" x14ac:dyDescent="0.3">
      <c r="A38" s="6" t="str">
        <f t="shared" si="1"/>
        <v>Sewer Rising MainsDuctile Iron Cement Lined Pipe Sewer225</v>
      </c>
      <c r="C38" t="s">
        <v>712</v>
      </c>
      <c r="D38">
        <v>225</v>
      </c>
      <c r="E38">
        <v>469</v>
      </c>
    </row>
    <row r="39" spans="1:8" x14ac:dyDescent="0.3">
      <c r="A39" s="6" t="str">
        <f t="shared" si="1"/>
        <v>Sewer Rising MainsDuctile Iron Cement Lined Pipe Sewer250</v>
      </c>
      <c r="C39" t="s">
        <v>712</v>
      </c>
      <c r="D39">
        <v>250</v>
      </c>
      <c r="E39">
        <v>563</v>
      </c>
    </row>
    <row r="40" spans="1:8" x14ac:dyDescent="0.3">
      <c r="A40" s="6" t="str">
        <f t="shared" si="1"/>
        <v>Sewer Rising MainsDuctile Iron Cement Lined Pipe Sewer300</v>
      </c>
      <c r="C40" t="s">
        <v>712</v>
      </c>
      <c r="D40">
        <v>300</v>
      </c>
      <c r="E40">
        <v>655</v>
      </c>
    </row>
    <row r="41" spans="1:8" x14ac:dyDescent="0.3">
      <c r="A41" s="6" t="str">
        <f t="shared" si="1"/>
        <v>Sewer Rising MainsDuctile Iron Cement Lined Pipe Sewer375</v>
      </c>
      <c r="C41" t="s">
        <v>712</v>
      </c>
      <c r="D41">
        <v>375</v>
      </c>
      <c r="E41">
        <v>884</v>
      </c>
    </row>
    <row r="42" spans="1:8" x14ac:dyDescent="0.3">
      <c r="A42" s="6" t="str">
        <f t="shared" si="1"/>
        <v>Sewer Rising MainsDuctile Iron Cement Lined Pipe Sewer450</v>
      </c>
      <c r="C42" t="s">
        <v>712</v>
      </c>
      <c r="D42">
        <v>450</v>
      </c>
      <c r="E42">
        <v>1244</v>
      </c>
    </row>
    <row r="43" spans="1:8" x14ac:dyDescent="0.3">
      <c r="A43" s="6" t="str">
        <f t="shared" si="1"/>
        <v>Sewer Rising MainsPolyethylene Pipe Sewer40</v>
      </c>
      <c r="C43" t="s">
        <v>713</v>
      </c>
      <c r="D43">
        <v>40</v>
      </c>
      <c r="E43">
        <v>118</v>
      </c>
      <c r="G43">
        <v>40</v>
      </c>
      <c r="H43">
        <v>118</v>
      </c>
    </row>
    <row r="44" spans="1:8" x14ac:dyDescent="0.3">
      <c r="A44" s="6" t="str">
        <f t="shared" si="1"/>
        <v>Sewer Rising MainsPolyethylene Pipe Sewer50</v>
      </c>
      <c r="C44" t="s">
        <v>713</v>
      </c>
      <c r="D44">
        <v>50</v>
      </c>
      <c r="E44">
        <v>125</v>
      </c>
      <c r="G44">
        <v>50</v>
      </c>
      <c r="H44">
        <v>125</v>
      </c>
    </row>
    <row r="45" spans="1:8" x14ac:dyDescent="0.3">
      <c r="A45" s="6" t="str">
        <f t="shared" si="1"/>
        <v>Sewer Rising MainsPolyethylene Pipe Sewer63</v>
      </c>
      <c r="C45" t="s">
        <v>713</v>
      </c>
      <c r="D45">
        <v>63</v>
      </c>
      <c r="E45">
        <v>138</v>
      </c>
      <c r="G45">
        <v>63</v>
      </c>
      <c r="H45">
        <v>138</v>
      </c>
    </row>
    <row r="46" spans="1:8" x14ac:dyDescent="0.3">
      <c r="A46" s="6" t="str">
        <f t="shared" si="1"/>
        <v>Sewer Rising MainsPolyethylene Pipe Sewer75</v>
      </c>
      <c r="C46" t="s">
        <v>713</v>
      </c>
      <c r="D46">
        <v>75</v>
      </c>
      <c r="E46">
        <v>150</v>
      </c>
      <c r="G46">
        <v>75</v>
      </c>
      <c r="H46">
        <v>150</v>
      </c>
    </row>
    <row r="47" spans="1:8" x14ac:dyDescent="0.3">
      <c r="A47" s="6" t="str">
        <f t="shared" si="1"/>
        <v>Sewer Rising MainsPolyethylene Pipe Sewer80</v>
      </c>
      <c r="C47" t="s">
        <v>713</v>
      </c>
      <c r="D47">
        <v>80</v>
      </c>
      <c r="E47">
        <v>155</v>
      </c>
    </row>
    <row r="48" spans="1:8" x14ac:dyDescent="0.3">
      <c r="A48" s="6" t="str">
        <f t="shared" si="1"/>
        <v>Sewer Rising MainsPolyethylene Pipe Sewer90</v>
      </c>
      <c r="C48" t="s">
        <v>713</v>
      </c>
      <c r="D48">
        <v>90</v>
      </c>
      <c r="E48">
        <v>180</v>
      </c>
      <c r="G48">
        <v>90</v>
      </c>
      <c r="H48">
        <v>180</v>
      </c>
    </row>
    <row r="49" spans="1:8" x14ac:dyDescent="0.3">
      <c r="A49" s="6" t="str">
        <f t="shared" si="1"/>
        <v>Sewer Rising MainsPolyethylene Pipe Sewer100</v>
      </c>
      <c r="C49" t="s">
        <v>713</v>
      </c>
      <c r="D49">
        <v>100</v>
      </c>
      <c r="E49">
        <v>175</v>
      </c>
      <c r="G49">
        <v>100</v>
      </c>
      <c r="H49">
        <v>175</v>
      </c>
    </row>
    <row r="50" spans="1:8" x14ac:dyDescent="0.3">
      <c r="A50" s="6" t="str">
        <f t="shared" ref="A50" si="2">CONCATENATE(A$33,C50,D50)</f>
        <v>Sewer Rising MainsPolyethylene Pipe Sewer90</v>
      </c>
      <c r="C50" t="s">
        <v>713</v>
      </c>
      <c r="D50">
        <v>90</v>
      </c>
      <c r="E50">
        <v>154</v>
      </c>
    </row>
    <row r="51" spans="1:8" x14ac:dyDescent="0.3">
      <c r="A51" s="6" t="str">
        <f t="shared" si="1"/>
        <v>Sewer Rising MainsPVC Pipe Sewer80</v>
      </c>
      <c r="C51" t="s">
        <v>714</v>
      </c>
      <c r="D51">
        <v>80</v>
      </c>
      <c r="E51">
        <v>150</v>
      </c>
    </row>
    <row r="52" spans="1:8" x14ac:dyDescent="0.3">
      <c r="A52" s="6" t="str">
        <f t="shared" si="1"/>
        <v>Sewer Rising MainsPVC Pipe Sewer100</v>
      </c>
      <c r="C52" t="s">
        <v>714</v>
      </c>
      <c r="D52">
        <v>100</v>
      </c>
      <c r="E52">
        <v>158</v>
      </c>
    </row>
    <row r="53" spans="1:8" x14ac:dyDescent="0.3">
      <c r="A53" s="6" t="str">
        <f t="shared" si="1"/>
        <v>Sewer Rising MainsPVC Pipe Sewer110</v>
      </c>
      <c r="C53" t="s">
        <v>714</v>
      </c>
      <c r="D53">
        <v>110</v>
      </c>
      <c r="E53">
        <v>164</v>
      </c>
    </row>
    <row r="54" spans="1:8" x14ac:dyDescent="0.3">
      <c r="A54" s="6" t="str">
        <f t="shared" si="1"/>
        <v>Sewer Rising MainsPVC Pipe Sewer125</v>
      </c>
      <c r="C54" t="s">
        <v>714</v>
      </c>
      <c r="D54">
        <v>125</v>
      </c>
      <c r="E54">
        <v>175</v>
      </c>
    </row>
    <row r="55" spans="1:8" x14ac:dyDescent="0.3">
      <c r="A55" s="6" t="str">
        <f t="shared" si="1"/>
        <v>Sewer Rising MainsPVC Pipe Sewer150</v>
      </c>
      <c r="C55" t="s">
        <v>714</v>
      </c>
      <c r="D55">
        <v>150</v>
      </c>
      <c r="E55">
        <v>201</v>
      </c>
    </row>
    <row r="56" spans="1:8" x14ac:dyDescent="0.3">
      <c r="A56" s="6" t="str">
        <f t="shared" si="1"/>
        <v>Sewer Rising MainsPVC Pipe Sewer200</v>
      </c>
      <c r="C56" t="s">
        <v>714</v>
      </c>
      <c r="D56">
        <v>200</v>
      </c>
      <c r="E56">
        <v>266</v>
      </c>
    </row>
    <row r="57" spans="1:8" x14ac:dyDescent="0.3">
      <c r="A57" s="6" t="str">
        <f t="shared" si="1"/>
        <v>Sewer Rising MainsPVC Pipe Sewer225</v>
      </c>
      <c r="C57" t="s">
        <v>714</v>
      </c>
      <c r="D57">
        <v>225</v>
      </c>
      <c r="E57">
        <v>288</v>
      </c>
    </row>
    <row r="58" spans="1:8" x14ac:dyDescent="0.3">
      <c r="A58" s="6" t="str">
        <f t="shared" si="1"/>
        <v>Sewer Rising MainsPVC Pipe Sewer250</v>
      </c>
      <c r="C58" t="s">
        <v>714</v>
      </c>
      <c r="D58">
        <v>250</v>
      </c>
      <c r="E58">
        <v>344</v>
      </c>
    </row>
    <row r="59" spans="1:8" x14ac:dyDescent="0.3">
      <c r="A59" s="6" t="str">
        <f t="shared" si="1"/>
        <v>Sewer Rising MainsPVC Pipe Sewer275</v>
      </c>
      <c r="C59" t="s">
        <v>714</v>
      </c>
      <c r="D59">
        <v>275</v>
      </c>
      <c r="E59">
        <v>360</v>
      </c>
    </row>
    <row r="60" spans="1:8" x14ac:dyDescent="0.3">
      <c r="A60" s="6" t="str">
        <f t="shared" si="1"/>
        <v>Sewer Rising MainsPVC Pipe Sewer280</v>
      </c>
      <c r="C60" t="s">
        <v>714</v>
      </c>
      <c r="D60">
        <v>280</v>
      </c>
      <c r="E60">
        <v>366</v>
      </c>
    </row>
    <row r="61" spans="1:8" x14ac:dyDescent="0.3">
      <c r="A61" s="6" t="str">
        <f t="shared" si="1"/>
        <v>Sewer Rising MainsPVC Pipe Sewer375</v>
      </c>
      <c r="C61" t="s">
        <v>714</v>
      </c>
      <c r="D61">
        <v>375</v>
      </c>
      <c r="E61">
        <v>472</v>
      </c>
    </row>
    <row r="62" spans="1:8" x14ac:dyDescent="0.3">
      <c r="A62" s="6" t="str">
        <f t="shared" si="1"/>
        <v>Sewer Rising MainsPVC Pipe Sewer450</v>
      </c>
      <c r="C62" t="s">
        <v>714</v>
      </c>
      <c r="D62">
        <v>450</v>
      </c>
      <c r="E62">
        <v>490</v>
      </c>
    </row>
    <row r="63" spans="1:8" x14ac:dyDescent="0.3">
      <c r="A63" s="6" t="str">
        <f t="shared" si="1"/>
        <v>Sewer Rising MainsPVC Pipe Sewer500</v>
      </c>
      <c r="C63" t="s">
        <v>714</v>
      </c>
      <c r="D63">
        <v>500</v>
      </c>
      <c r="E63">
        <v>712</v>
      </c>
    </row>
    <row r="65" spans="1:5" x14ac:dyDescent="0.3">
      <c r="A65" s="7" t="s">
        <v>701</v>
      </c>
    </row>
    <row r="66" spans="1:5" x14ac:dyDescent="0.3">
      <c r="B66" s="1" t="s">
        <v>676</v>
      </c>
      <c r="C66" s="1"/>
      <c r="D66" s="1" t="s">
        <v>675</v>
      </c>
      <c r="E66" s="1" t="s">
        <v>677</v>
      </c>
    </row>
    <row r="67" spans="1:5" x14ac:dyDescent="0.3">
      <c r="A67" s="6" t="str">
        <f>CONCATENATE(A$65,B67,D67)</f>
        <v>Pressure Sewer Boundary ValvePressure Sewer Valve</v>
      </c>
      <c r="B67" t="s">
        <v>715</v>
      </c>
      <c r="C67" t="s">
        <v>716</v>
      </c>
      <c r="E67">
        <v>1500</v>
      </c>
    </row>
    <row r="69" spans="1:5" x14ac:dyDescent="0.3">
      <c r="A69" s="7" t="s">
        <v>717</v>
      </c>
    </row>
    <row r="70" spans="1:5" x14ac:dyDescent="0.3">
      <c r="B70" s="1" t="s">
        <v>676</v>
      </c>
      <c r="C70" s="1"/>
      <c r="D70" s="1" t="s">
        <v>675</v>
      </c>
      <c r="E70" s="1" t="s">
        <v>677</v>
      </c>
    </row>
    <row r="71" spans="1:5" x14ac:dyDescent="0.3">
      <c r="A71" s="6" t="str">
        <f>CONCATENATE(A$69,C71,D71)</f>
        <v>Pressure Sewer MainsPolyethylene Pipe Sewer40</v>
      </c>
      <c r="B71" t="s">
        <v>713</v>
      </c>
      <c r="C71" t="s">
        <v>713</v>
      </c>
      <c r="D71">
        <v>40</v>
      </c>
      <c r="E71">
        <v>118</v>
      </c>
    </row>
    <row r="72" spans="1:5" x14ac:dyDescent="0.3">
      <c r="A72" s="6" t="str">
        <f t="shared" ref="A72:A79" si="3">CONCATENATE(A$69,C72,D72)</f>
        <v>Pressure Sewer MainsPolyethylene Pipe Sewer50</v>
      </c>
      <c r="B72" t="s">
        <v>714</v>
      </c>
      <c r="C72" t="s">
        <v>713</v>
      </c>
      <c r="D72">
        <v>50</v>
      </c>
      <c r="E72">
        <v>125</v>
      </c>
    </row>
    <row r="73" spans="1:5" x14ac:dyDescent="0.3">
      <c r="A73" s="6" t="str">
        <f t="shared" si="3"/>
        <v>Pressure Sewer MainsPolyethylene Pipe Sewer63</v>
      </c>
      <c r="C73" t="s">
        <v>713</v>
      </c>
      <c r="D73">
        <v>63</v>
      </c>
      <c r="E73">
        <v>138</v>
      </c>
    </row>
    <row r="74" spans="1:5" x14ac:dyDescent="0.3">
      <c r="A74" s="6" t="str">
        <f t="shared" si="3"/>
        <v>Pressure Sewer MainsPolyethylene Pipe Sewer75</v>
      </c>
      <c r="C74" t="s">
        <v>713</v>
      </c>
      <c r="D74">
        <v>75</v>
      </c>
      <c r="E74">
        <v>150</v>
      </c>
    </row>
    <row r="75" spans="1:5" x14ac:dyDescent="0.3">
      <c r="A75" s="6" t="str">
        <f t="shared" si="3"/>
        <v>Pressure Sewer MainsPolyethylene Pipe Sewer90</v>
      </c>
      <c r="C75" t="s">
        <v>713</v>
      </c>
      <c r="D75">
        <v>90</v>
      </c>
      <c r="E75">
        <v>180</v>
      </c>
    </row>
    <row r="76" spans="1:5" x14ac:dyDescent="0.3">
      <c r="A76" s="6" t="str">
        <f t="shared" si="3"/>
        <v>Pressure Sewer MainsPolyethylene Pipe Sewer100</v>
      </c>
      <c r="C76" t="s">
        <v>713</v>
      </c>
      <c r="D76">
        <v>100</v>
      </c>
      <c r="E76">
        <v>175</v>
      </c>
    </row>
    <row r="77" spans="1:5" x14ac:dyDescent="0.3">
      <c r="A77" s="6" t="str">
        <f t="shared" si="3"/>
        <v>Pressure Sewer MainsPVC Pipe Sewer90</v>
      </c>
      <c r="C77" t="s">
        <v>714</v>
      </c>
      <c r="D77">
        <v>90</v>
      </c>
      <c r="E77">
        <v>154</v>
      </c>
    </row>
    <row r="78" spans="1:5" x14ac:dyDescent="0.3">
      <c r="A78" s="6" t="str">
        <f t="shared" si="3"/>
        <v>Pressure Sewer MainsPVC Pipe Sewer100</v>
      </c>
      <c r="C78" t="s">
        <v>714</v>
      </c>
      <c r="D78">
        <v>100</v>
      </c>
      <c r="E78">
        <v>158</v>
      </c>
    </row>
    <row r="79" spans="1:5" x14ac:dyDescent="0.3">
      <c r="A79" s="6" t="str">
        <f t="shared" si="3"/>
        <v>Pressure Sewer MainsPVC Pipe Sewer110</v>
      </c>
      <c r="C79" t="s">
        <v>714</v>
      </c>
      <c r="D79">
        <v>110</v>
      </c>
      <c r="E79">
        <v>164</v>
      </c>
    </row>
    <row r="80" spans="1:5" x14ac:dyDescent="0.3">
      <c r="A80" s="6"/>
    </row>
    <row r="81" spans="1:5" x14ac:dyDescent="0.3">
      <c r="A81" s="1" t="s">
        <v>702</v>
      </c>
    </row>
    <row r="82" spans="1:5" x14ac:dyDescent="0.3">
      <c r="B82" s="1" t="s">
        <v>676</v>
      </c>
      <c r="C82" s="1"/>
      <c r="D82" s="1" t="s">
        <v>675</v>
      </c>
      <c r="E82" s="1" t="s">
        <v>677</v>
      </c>
    </row>
    <row r="83" spans="1:5" x14ac:dyDescent="0.3">
      <c r="A83" s="6" t="str">
        <f>CONCATENATE(A$81,C83,D83)</f>
        <v>Vacuum Sewer PodsVacuum Sewer Pods</v>
      </c>
      <c r="B83" s="6" t="s">
        <v>702</v>
      </c>
      <c r="C83" s="6" t="s">
        <v>702</v>
      </c>
      <c r="E83">
        <v>5000</v>
      </c>
    </row>
    <row r="85" spans="1:5" x14ac:dyDescent="0.3">
      <c r="A85" s="1" t="s">
        <v>703</v>
      </c>
    </row>
    <row r="86" spans="1:5" x14ac:dyDescent="0.3">
      <c r="A86" s="6"/>
      <c r="B86" s="1" t="s">
        <v>676</v>
      </c>
      <c r="C86" s="1"/>
      <c r="D86" s="1" t="s">
        <v>675</v>
      </c>
      <c r="E86" s="1" t="s">
        <v>677</v>
      </c>
    </row>
    <row r="87" spans="1:5" x14ac:dyDescent="0.3">
      <c r="A87" s="6" t="str">
        <f>CONCATENATE(A$85,C87,D87)</f>
        <v>Vacuum Sewer MainsPVC Pipe Sewer80</v>
      </c>
      <c r="B87" t="s">
        <v>714</v>
      </c>
      <c r="C87" t="s">
        <v>714</v>
      </c>
      <c r="D87">
        <v>80</v>
      </c>
      <c r="E87">
        <v>150</v>
      </c>
    </row>
    <row r="88" spans="1:5" x14ac:dyDescent="0.3">
      <c r="A88" s="6" t="str">
        <f t="shared" ref="A88:A89" si="4">CONCATENATE(A$85,C88,D88)</f>
        <v>Vacuum Sewer MainsPVC Pipe Sewer100</v>
      </c>
      <c r="C88" t="s">
        <v>714</v>
      </c>
      <c r="D88">
        <v>100</v>
      </c>
      <c r="E88">
        <v>158</v>
      </c>
    </row>
    <row r="89" spans="1:5" x14ac:dyDescent="0.3">
      <c r="A89" s="6" t="str">
        <f t="shared" si="4"/>
        <v>Vacuum Sewer MainsPVC Pipe Sewer150</v>
      </c>
      <c r="C89" t="s">
        <v>714</v>
      </c>
      <c r="D89">
        <v>150</v>
      </c>
      <c r="E89">
        <v>201</v>
      </c>
    </row>
    <row r="91" spans="1:5" x14ac:dyDescent="0.3">
      <c r="A91" s="1" t="s">
        <v>704</v>
      </c>
      <c r="B91" s="1"/>
      <c r="C91" s="1"/>
    </row>
    <row r="92" spans="1:5" x14ac:dyDescent="0.3">
      <c r="B92" s="1" t="s">
        <v>676</v>
      </c>
      <c r="C92" s="1"/>
      <c r="D92" s="1" t="s">
        <v>675</v>
      </c>
      <c r="E92" s="1" t="s">
        <v>677</v>
      </c>
    </row>
    <row r="93" spans="1:5" x14ac:dyDescent="0.3">
      <c r="A93" s="6" t="str">
        <f>CONCATENATE(A$91,C93,D93)</f>
        <v>Vacuum Sewer ValvesStop Valve Sewer100</v>
      </c>
      <c r="B93" t="s">
        <v>709</v>
      </c>
      <c r="C93" t="s">
        <v>709</v>
      </c>
      <c r="D93">
        <v>100</v>
      </c>
      <c r="E93">
        <v>1200</v>
      </c>
    </row>
    <row r="94" spans="1:5" x14ac:dyDescent="0.3">
      <c r="A94" s="6" t="str">
        <f>CONCATENATE(A$91,C94,D94)</f>
        <v>Vacuum Sewer ValvesStop Valve Sewer150</v>
      </c>
      <c r="C94" t="s">
        <v>709</v>
      </c>
      <c r="D94">
        <v>150</v>
      </c>
      <c r="E94">
        <v>1850</v>
      </c>
    </row>
    <row r="96" spans="1:5" x14ac:dyDescent="0.3">
      <c r="A96" s="1" t="s">
        <v>705</v>
      </c>
    </row>
    <row r="97" spans="1:5" x14ac:dyDescent="0.3">
      <c r="A97" s="1"/>
      <c r="B97" s="1" t="s">
        <v>676</v>
      </c>
      <c r="C97" s="1"/>
      <c r="D97" s="1" t="s">
        <v>675</v>
      </c>
      <c r="E97" s="1" t="s">
        <v>677</v>
      </c>
    </row>
    <row r="98" spans="1:5" x14ac:dyDescent="0.3">
      <c r="A98" s="6" t="str">
        <f>CONCATENATE(A$96,C98,D98)</f>
        <v>Sewer Gravity MainsDuctile Iron Cement Lined Pipe Gravity Mains150</v>
      </c>
      <c r="B98" t="s">
        <v>718</v>
      </c>
      <c r="C98" t="s">
        <v>718</v>
      </c>
      <c r="D98">
        <v>150</v>
      </c>
      <c r="E98" s="4">
        <v>199.85010738833691</v>
      </c>
    </row>
    <row r="99" spans="1:5" x14ac:dyDescent="0.3">
      <c r="A99" s="6" t="str">
        <f t="shared" ref="A99:A145" si="5">CONCATENATE(A$96,C99,D99)</f>
        <v>Sewer Gravity MainsDuctile Iron Cement Lined Pipe Gravity Mains150a</v>
      </c>
      <c r="B99" t="s">
        <v>721</v>
      </c>
      <c r="C99" t="s">
        <v>718</v>
      </c>
      <c r="D99" t="s">
        <v>722</v>
      </c>
      <c r="E99" s="4">
        <v>382.87410738833694</v>
      </c>
    </row>
    <row r="100" spans="1:5" x14ac:dyDescent="0.3">
      <c r="A100" s="6" t="str">
        <f t="shared" si="5"/>
        <v>Sewer Gravity MainsDuctile Iron Cement Lined Pipe Gravity Mains150b</v>
      </c>
      <c r="B100" t="s">
        <v>720</v>
      </c>
      <c r="C100" t="s">
        <v>718</v>
      </c>
      <c r="D100" t="s">
        <v>723</v>
      </c>
      <c r="E100" s="4">
        <v>657.410107388337</v>
      </c>
    </row>
    <row r="101" spans="1:5" x14ac:dyDescent="0.3">
      <c r="A101" s="6" t="str">
        <f t="shared" si="5"/>
        <v>Sewer Gravity MainsDuctile Iron Cement Lined Pipe Gravity Mains300</v>
      </c>
      <c r="C101" t="s">
        <v>718</v>
      </c>
      <c r="D101">
        <v>300</v>
      </c>
      <c r="E101" s="4">
        <v>442.28042955334774</v>
      </c>
    </row>
    <row r="102" spans="1:5" x14ac:dyDescent="0.3">
      <c r="A102" s="6" t="str">
        <f t="shared" si="5"/>
        <v>Sewer Gravity MainsDuctile Iron Cement Lined Pipe Gravity Mains300a</v>
      </c>
      <c r="C102" t="s">
        <v>718</v>
      </c>
      <c r="D102" t="s">
        <v>740</v>
      </c>
      <c r="E102" s="4">
        <v>564.29642955334771</v>
      </c>
    </row>
    <row r="103" spans="1:5" x14ac:dyDescent="0.3">
      <c r="A103" s="6" t="str">
        <f t="shared" si="5"/>
        <v>Sewer Gravity MainsDuctile Iron Cement Lined Pipe Gravity Mains300b</v>
      </c>
      <c r="C103" t="s">
        <v>718</v>
      </c>
      <c r="D103" t="s">
        <v>741</v>
      </c>
      <c r="E103" s="4">
        <v>686.31242955334778</v>
      </c>
    </row>
    <row r="104" spans="1:5" x14ac:dyDescent="0.3">
      <c r="A104" s="6" t="str">
        <f t="shared" si="5"/>
        <v>Sewer Gravity MainsDuctile Iron Cement Lined Pipe Gravity Mains300c</v>
      </c>
      <c r="C104" t="s">
        <v>718</v>
      </c>
      <c r="D104" t="s">
        <v>742</v>
      </c>
      <c r="E104" s="4">
        <v>808.32842955334775</v>
      </c>
    </row>
    <row r="105" spans="1:5" x14ac:dyDescent="0.3">
      <c r="A105" s="6" t="str">
        <f t="shared" si="5"/>
        <v>Sewer Gravity MainsDuctile Iron Cement Lined Pipe Gravity Mains300d</v>
      </c>
      <c r="C105" t="s">
        <v>718</v>
      </c>
      <c r="D105" t="s">
        <v>743</v>
      </c>
      <c r="E105" s="4">
        <v>930.34442955334771</v>
      </c>
    </row>
    <row r="106" spans="1:5" x14ac:dyDescent="0.3">
      <c r="A106" s="6" t="str">
        <f t="shared" si="5"/>
        <v>Sewer Gravity MainsDuctile Iron Cement Lined Pipe Gravity Mains300e</v>
      </c>
      <c r="C106" t="s">
        <v>718</v>
      </c>
      <c r="D106" t="s">
        <v>744</v>
      </c>
      <c r="E106" s="4">
        <v>1052.3604295533476</v>
      </c>
    </row>
    <row r="107" spans="1:5" x14ac:dyDescent="0.3">
      <c r="A107" s="6" t="str">
        <f t="shared" si="5"/>
        <v>Sewer Gravity MainsDuctile Iron Cement Lined Pipe Gravity Mains300f</v>
      </c>
      <c r="C107" t="s">
        <v>718</v>
      </c>
      <c r="D107" t="s">
        <v>745</v>
      </c>
      <c r="E107" s="4">
        <v>1174.3764295533479</v>
      </c>
    </row>
    <row r="108" spans="1:5" x14ac:dyDescent="0.3">
      <c r="A108" s="6" t="str">
        <f t="shared" si="5"/>
        <v>Sewer Gravity MainsDuctile Iron Cement Lined Pipe Gravity Mains375</v>
      </c>
      <c r="C108" t="s">
        <v>718</v>
      </c>
      <c r="D108">
        <v>375</v>
      </c>
      <c r="E108" s="4">
        <v>638.36317117710576</v>
      </c>
    </row>
    <row r="109" spans="1:5" x14ac:dyDescent="0.3">
      <c r="A109" s="6" t="str">
        <f t="shared" si="5"/>
        <v>Sewer Gravity MainsDuctile Iron Cement Lined Pipe Gravity Mains375a</v>
      </c>
      <c r="C109" t="s">
        <v>718</v>
      </c>
      <c r="D109" t="s">
        <v>746</v>
      </c>
      <c r="E109" s="4">
        <v>775.63117117710578</v>
      </c>
    </row>
    <row r="110" spans="1:5" x14ac:dyDescent="0.3">
      <c r="A110" s="6" t="str">
        <f t="shared" si="5"/>
        <v>Sewer Gravity MainsDuctile Iron Cement Lined Pipe Gravity Mains375b</v>
      </c>
      <c r="C110" t="s">
        <v>718</v>
      </c>
      <c r="D110" t="s">
        <v>747</v>
      </c>
      <c r="E110" s="4">
        <v>912.89917117710581</v>
      </c>
    </row>
    <row r="111" spans="1:5" x14ac:dyDescent="0.3">
      <c r="A111" s="6" t="str">
        <f t="shared" si="5"/>
        <v>Sewer Gravity MainsDuctile Iron Cement Lined Pipe Gravity Mains375c</v>
      </c>
      <c r="C111" t="s">
        <v>718</v>
      </c>
      <c r="D111" t="s">
        <v>748</v>
      </c>
      <c r="E111" s="4">
        <v>1050.1671711771057</v>
      </c>
    </row>
    <row r="112" spans="1:5" x14ac:dyDescent="0.3">
      <c r="A112" s="6" t="str">
        <f t="shared" si="5"/>
        <v>Sewer Gravity MainsDuctile Iron Cement Lined Pipe Gravity Mains375d</v>
      </c>
      <c r="C112" t="s">
        <v>718</v>
      </c>
      <c r="D112" t="s">
        <v>749</v>
      </c>
      <c r="E112" s="4">
        <v>1187.4351711771058</v>
      </c>
    </row>
    <row r="113" spans="1:5" x14ac:dyDescent="0.3">
      <c r="A113" s="6" t="str">
        <f t="shared" si="5"/>
        <v>Sewer Gravity MainsDuctile Iron Cement Lined Pipe Gravity Mains375e</v>
      </c>
      <c r="C113" t="s">
        <v>718</v>
      </c>
      <c r="D113" t="s">
        <v>750</v>
      </c>
      <c r="E113" s="4">
        <v>1324.7031711771058</v>
      </c>
    </row>
    <row r="114" spans="1:5" x14ac:dyDescent="0.3">
      <c r="A114" s="6" t="str">
        <f t="shared" si="5"/>
        <v>Sewer Gravity MainsDuctile Iron Cement Lined Pipe Gravity Mains375f</v>
      </c>
      <c r="C114" t="s">
        <v>718</v>
      </c>
      <c r="D114" t="s">
        <v>751</v>
      </c>
      <c r="E114" s="4">
        <v>1599.2391711771061</v>
      </c>
    </row>
    <row r="115" spans="1:5" x14ac:dyDescent="0.3">
      <c r="A115" s="6" t="str">
        <f t="shared" si="5"/>
        <v>Sewer Gravity MainsDuctile Iron Cement Lined Pipe Gravity Mains375g</v>
      </c>
      <c r="C115" t="s">
        <v>718</v>
      </c>
      <c r="D115" t="s">
        <v>752</v>
      </c>
      <c r="E115" s="4">
        <v>903.82831920595152</v>
      </c>
    </row>
    <row r="116" spans="1:5" x14ac:dyDescent="0.3">
      <c r="A116" s="6" t="str">
        <f t="shared" si="5"/>
        <v>Sewer Gravity MainsDuctile Iron Cement Lined Pipe Gravity Mains400</v>
      </c>
      <c r="C116" t="s">
        <v>718</v>
      </c>
      <c r="D116">
        <v>400</v>
      </c>
      <c r="E116" s="4">
        <v>1046.1803192059515</v>
      </c>
    </row>
    <row r="117" spans="1:5" x14ac:dyDescent="0.3">
      <c r="A117" s="6" t="str">
        <f t="shared" si="5"/>
        <v>Sewer Gravity MainsDuctile Iron Cement Lined Pipe Gravity Mains400a</v>
      </c>
      <c r="C117" t="s">
        <v>718</v>
      </c>
      <c r="D117" t="s">
        <v>753</v>
      </c>
      <c r="E117" s="4">
        <v>1188.5323192059514</v>
      </c>
    </row>
    <row r="118" spans="1:5" x14ac:dyDescent="0.3">
      <c r="A118" s="6" t="str">
        <f t="shared" si="5"/>
        <v>Sewer Gravity MainsDuctile Iron Cement Lined Pipe Gravity Mains400b</v>
      </c>
      <c r="C118" t="s">
        <v>718</v>
      </c>
      <c r="D118" t="s">
        <v>754</v>
      </c>
      <c r="E118" s="4">
        <v>1330.8843192059514</v>
      </c>
    </row>
    <row r="119" spans="1:5" x14ac:dyDescent="0.3">
      <c r="A119" s="6" t="str">
        <f t="shared" si="5"/>
        <v>Sewer Gravity MainsDuctile Iron Cement Lined Pipe Gravity Mains450</v>
      </c>
      <c r="C119" t="s">
        <v>718</v>
      </c>
      <c r="D119">
        <v>450</v>
      </c>
      <c r="E119" s="4">
        <v>1188.5709664950323</v>
      </c>
    </row>
    <row r="120" spans="1:5" x14ac:dyDescent="0.3">
      <c r="A120" s="6" t="str">
        <f t="shared" si="5"/>
        <v>Sewer Gravity MainsDuctile Iron Cement Lined Pipe Gravity Mains600</v>
      </c>
      <c r="C120" t="s">
        <v>718</v>
      </c>
      <c r="D120">
        <v>600</v>
      </c>
      <c r="E120" s="4">
        <v>2085.5697182133908</v>
      </c>
    </row>
    <row r="121" spans="1:5" x14ac:dyDescent="0.3">
      <c r="A121" s="6" t="str">
        <f t="shared" si="5"/>
        <v>Sewer Gravity MainsDuctile Iron Cement Lined Pipe Gravity Mains600a</v>
      </c>
      <c r="C121" t="s">
        <v>718</v>
      </c>
      <c r="D121" t="s">
        <v>738</v>
      </c>
      <c r="E121" s="4">
        <v>2268.5937182133907</v>
      </c>
    </row>
    <row r="122" spans="1:5" x14ac:dyDescent="0.3">
      <c r="A122" s="6" t="str">
        <f t="shared" si="5"/>
        <v>Sewer Gravity MainsDuctile Iron Cement Lined Pipe Gravity Mains600b</v>
      </c>
      <c r="C122" t="s">
        <v>718</v>
      </c>
      <c r="D122" t="s">
        <v>739</v>
      </c>
      <c r="E122" s="4">
        <v>2451.6177182133906</v>
      </c>
    </row>
    <row r="123" spans="1:5" x14ac:dyDescent="0.3">
      <c r="A123" s="6" t="str">
        <f t="shared" si="5"/>
        <v>Sewer Gravity MainsPolyethylene Pipe Gravitry Mains40</v>
      </c>
      <c r="C123" t="s">
        <v>719</v>
      </c>
      <c r="D123">
        <v>40</v>
      </c>
      <c r="E123" s="4">
        <v>22.494763192059512</v>
      </c>
    </row>
    <row r="124" spans="1:5" x14ac:dyDescent="0.3">
      <c r="A124" s="6" t="str">
        <f t="shared" si="5"/>
        <v>Sewer Gravity MainsPolyethylene Pipe Gravitry Mains63</v>
      </c>
      <c r="C124" t="s">
        <v>719</v>
      </c>
      <c r="D124">
        <v>63</v>
      </c>
      <c r="E124" s="4">
        <v>35.158326943302633</v>
      </c>
    </row>
    <row r="125" spans="1:5" x14ac:dyDescent="0.3">
      <c r="A125" s="6" t="str">
        <f t="shared" si="5"/>
        <v>Sewer Gravity MainsPolyethylene Pipe Gravitry Mains90</v>
      </c>
      <c r="C125" t="s">
        <v>719</v>
      </c>
      <c r="D125">
        <v>90</v>
      </c>
      <c r="E125" s="4">
        <v>51.709238659801294</v>
      </c>
    </row>
    <row r="126" spans="1:5" x14ac:dyDescent="0.3">
      <c r="A126" s="6" t="str">
        <f t="shared" si="5"/>
        <v>Sewer Gravity MainsPVC Pipe Gravity Mains150</v>
      </c>
      <c r="C126" t="s">
        <v>720</v>
      </c>
      <c r="D126">
        <v>150</v>
      </c>
      <c r="E126" s="4">
        <v>72.130107388336924</v>
      </c>
    </row>
    <row r="127" spans="1:5" x14ac:dyDescent="0.3">
      <c r="A127" s="6" t="str">
        <f t="shared" si="5"/>
        <v>Sewer Gravity MainsPVC Pipe Gravity Mains150a</v>
      </c>
      <c r="C127" t="s">
        <v>720</v>
      </c>
      <c r="D127" t="s">
        <v>722</v>
      </c>
      <c r="E127" s="4">
        <v>163.64210738833694</v>
      </c>
    </row>
    <row r="128" spans="1:5" x14ac:dyDescent="0.3">
      <c r="A128" s="6" t="str">
        <f t="shared" si="5"/>
        <v>Sewer Gravity MainsPVC Pipe Gravity Mains150b</v>
      </c>
      <c r="C128" t="s">
        <v>720</v>
      </c>
      <c r="D128" t="s">
        <v>723</v>
      </c>
      <c r="E128" s="4">
        <v>255.15410738833694</v>
      </c>
    </row>
    <row r="129" spans="1:5" x14ac:dyDescent="0.3">
      <c r="A129" s="6" t="str">
        <f t="shared" si="5"/>
        <v>Sewer Gravity MainsPVC Pipe Gravity Mains150c</v>
      </c>
      <c r="C129" t="s">
        <v>720</v>
      </c>
      <c r="D129" t="s">
        <v>724</v>
      </c>
      <c r="E129" s="4">
        <v>346.66610738833685</v>
      </c>
    </row>
    <row r="130" spans="1:5" x14ac:dyDescent="0.3">
      <c r="A130" s="6" t="str">
        <f t="shared" si="5"/>
        <v>Sewer Gravity MainsPVC Pipe Gravity Mains150d</v>
      </c>
      <c r="C130" t="s">
        <v>720</v>
      </c>
      <c r="D130" t="s">
        <v>725</v>
      </c>
      <c r="E130" s="4">
        <v>438.17810738833691</v>
      </c>
    </row>
    <row r="131" spans="1:5" x14ac:dyDescent="0.3">
      <c r="A131" s="6" t="str">
        <f t="shared" si="5"/>
        <v>Sewer Gravity MainsPVC Pipe Gravity Mains150e</v>
      </c>
      <c r="C131" t="s">
        <v>720</v>
      </c>
      <c r="D131" t="s">
        <v>726</v>
      </c>
      <c r="E131" s="4">
        <v>529.69010738833686</v>
      </c>
    </row>
    <row r="132" spans="1:5" x14ac:dyDescent="0.3">
      <c r="A132" s="6" t="str">
        <f t="shared" si="5"/>
        <v>Sewer Gravity MainsPVC Pipe Gravity Mains150f</v>
      </c>
      <c r="C132" t="s">
        <v>720</v>
      </c>
      <c r="D132" t="s">
        <v>727</v>
      </c>
      <c r="E132" s="4">
        <v>621.2021073883368</v>
      </c>
    </row>
    <row r="133" spans="1:5" x14ac:dyDescent="0.3">
      <c r="A133" s="6" t="str">
        <f t="shared" si="5"/>
        <v>Sewer Gravity MainsPVC Pipe Gravity Mains150g</v>
      </c>
      <c r="C133" t="s">
        <v>720</v>
      </c>
      <c r="D133" t="s">
        <v>728</v>
      </c>
      <c r="E133" s="4">
        <v>712.71410738833686</v>
      </c>
    </row>
    <row r="134" spans="1:5" x14ac:dyDescent="0.3">
      <c r="A134" s="6" t="str">
        <f t="shared" si="5"/>
        <v>Sewer Gravity MainsPVC Pipe Gravity Mains150h</v>
      </c>
      <c r="C134" t="s">
        <v>720</v>
      </c>
      <c r="D134" t="s">
        <v>729</v>
      </c>
      <c r="E134" s="4">
        <v>804.2261073883368</v>
      </c>
    </row>
    <row r="135" spans="1:5" x14ac:dyDescent="0.3">
      <c r="A135" s="6" t="str">
        <f t="shared" si="5"/>
        <v>Sewer Gravity MainsPVC Pipe Gravity Mains180</v>
      </c>
      <c r="C135" t="s">
        <v>720</v>
      </c>
      <c r="D135">
        <v>180</v>
      </c>
      <c r="E135" s="4">
        <v>103.91695463920517</v>
      </c>
    </row>
    <row r="136" spans="1:5" x14ac:dyDescent="0.3">
      <c r="A136" s="6" t="str">
        <f t="shared" si="5"/>
        <v>Sewer Gravity MainsPVC Pipe Gravity Mains180a</v>
      </c>
      <c r="C136" t="s">
        <v>720</v>
      </c>
      <c r="D136" t="s">
        <v>730</v>
      </c>
      <c r="E136" s="4">
        <v>201.52975463920515</v>
      </c>
    </row>
    <row r="137" spans="1:5" x14ac:dyDescent="0.3">
      <c r="A137" s="6" t="str">
        <f t="shared" si="5"/>
        <v>Sewer Gravity MainsPVC Pipe Gravity Mains225</v>
      </c>
      <c r="C137" t="s">
        <v>720</v>
      </c>
      <c r="D137">
        <v>225</v>
      </c>
      <c r="E137" s="4">
        <v>136.56274162375809</v>
      </c>
    </row>
    <row r="138" spans="1:5" x14ac:dyDescent="0.3">
      <c r="A138" s="6" t="str">
        <f t="shared" si="5"/>
        <v>Sewer Gravity MainsPVC Pipe Gravity Mains225a</v>
      </c>
      <c r="C138" t="s">
        <v>720</v>
      </c>
      <c r="D138" t="s">
        <v>731</v>
      </c>
      <c r="E138" s="4">
        <v>243.3267416237581</v>
      </c>
    </row>
    <row r="139" spans="1:5" x14ac:dyDescent="0.3">
      <c r="A139" s="6" t="str">
        <f t="shared" si="5"/>
        <v>Sewer Gravity MainsPVC Pipe Gravity Mains225b</v>
      </c>
      <c r="C139" t="s">
        <v>720</v>
      </c>
      <c r="D139" t="s">
        <v>732</v>
      </c>
      <c r="E139" s="4">
        <v>350.09074162375811</v>
      </c>
    </row>
    <row r="140" spans="1:5" x14ac:dyDescent="0.3">
      <c r="A140" s="6" t="str">
        <f t="shared" si="5"/>
        <v>Sewer Gravity MainsPVC Pipe Gravity Mains225c</v>
      </c>
      <c r="C140" t="s">
        <v>720</v>
      </c>
      <c r="D140" t="s">
        <v>733</v>
      </c>
      <c r="E140" s="4">
        <v>456.85474162375817</v>
      </c>
    </row>
    <row r="141" spans="1:5" x14ac:dyDescent="0.3">
      <c r="A141" s="6" t="str">
        <f t="shared" si="5"/>
        <v>Sewer Gravity MainsPVC Pipe Gravity Mains225d</v>
      </c>
      <c r="C141" t="s">
        <v>720</v>
      </c>
      <c r="D141" t="s">
        <v>734</v>
      </c>
      <c r="E141" s="4">
        <v>563.61874162375807</v>
      </c>
    </row>
    <row r="142" spans="1:5" x14ac:dyDescent="0.3">
      <c r="A142" s="6" t="str">
        <f t="shared" si="5"/>
        <v>Sewer Gravity MainsPVC Pipe Gravity Mains225e</v>
      </c>
      <c r="C142" t="s">
        <v>720</v>
      </c>
      <c r="D142" t="s">
        <v>735</v>
      </c>
      <c r="E142" s="4">
        <v>670.38274162375808</v>
      </c>
    </row>
    <row r="143" spans="1:5" x14ac:dyDescent="0.3">
      <c r="A143" s="6" t="str">
        <f t="shared" si="5"/>
        <v>Sewer Gravity MainsPVC Pipe Gravity Mains225f</v>
      </c>
      <c r="C143" t="s">
        <v>720</v>
      </c>
      <c r="D143" t="s">
        <v>736</v>
      </c>
      <c r="E143" s="4">
        <v>777.14674162375809</v>
      </c>
    </row>
    <row r="144" spans="1:5" x14ac:dyDescent="0.3">
      <c r="A144" s="6" t="str">
        <f t="shared" si="5"/>
        <v>Sewer Gravity MainsPVC Pipe Gravity Mains225g</v>
      </c>
      <c r="C144" t="s">
        <v>720</v>
      </c>
      <c r="D144" t="s">
        <v>737</v>
      </c>
      <c r="E144" s="4">
        <v>883.9107416237581</v>
      </c>
    </row>
    <row r="145" spans="1:8" x14ac:dyDescent="0.3">
      <c r="A145" s="6" t="str">
        <f t="shared" si="5"/>
        <v>Sewer Gravity MainsPVC Pipe Gravity Mains300</v>
      </c>
      <c r="C145" t="s">
        <v>720</v>
      </c>
      <c r="D145">
        <v>300</v>
      </c>
      <c r="E145" s="4">
        <v>821.72042955334769</v>
      </c>
    </row>
    <row r="147" spans="1:8" x14ac:dyDescent="0.3">
      <c r="A147" s="1" t="s">
        <v>706</v>
      </c>
      <c r="B147" s="1"/>
      <c r="C147" s="1"/>
    </row>
    <row r="148" spans="1:8" x14ac:dyDescent="0.3">
      <c r="B148" s="1" t="s">
        <v>676</v>
      </c>
      <c r="C148" s="1"/>
      <c r="D148" s="1" t="s">
        <v>675</v>
      </c>
      <c r="E148" s="1" t="s">
        <v>677</v>
      </c>
    </row>
    <row r="149" spans="1:8" x14ac:dyDescent="0.3">
      <c r="A149" s="6" t="str">
        <f>CONCATENATE(A$147,C149,D149)</f>
        <v>Gravity Sewer ManholesManhole0.08</v>
      </c>
      <c r="B149" t="s">
        <v>613</v>
      </c>
      <c r="C149" t="s">
        <v>613</v>
      </c>
      <c r="D149">
        <v>0.08</v>
      </c>
      <c r="E149">
        <v>2001</v>
      </c>
      <c r="H149" s="8"/>
    </row>
    <row r="150" spans="1:8" x14ac:dyDescent="0.3">
      <c r="A150" s="6" t="str">
        <f t="shared" ref="A150:A213" si="6">CONCATENATE(A$147,C150,D150)</f>
        <v>Gravity Sewer ManholesManhole0.27</v>
      </c>
      <c r="C150" t="s">
        <v>613</v>
      </c>
      <c r="D150">
        <v>0.27</v>
      </c>
      <c r="E150">
        <v>2191</v>
      </c>
      <c r="H150" s="8"/>
    </row>
    <row r="151" spans="1:8" x14ac:dyDescent="0.3">
      <c r="A151" s="6" t="str">
        <f t="shared" si="6"/>
        <v>Gravity Sewer ManholesManhole0.48</v>
      </c>
      <c r="C151" t="s">
        <v>613</v>
      </c>
      <c r="D151">
        <v>0.48</v>
      </c>
      <c r="E151">
        <v>2402</v>
      </c>
      <c r="H151" s="8"/>
    </row>
    <row r="152" spans="1:8" x14ac:dyDescent="0.3">
      <c r="A152" s="6" t="str">
        <f t="shared" si="6"/>
        <v>Gravity Sewer ManholesManhole0.7</v>
      </c>
      <c r="C152" t="s">
        <v>613</v>
      </c>
      <c r="D152">
        <v>0.7</v>
      </c>
      <c r="E152">
        <v>2623</v>
      </c>
      <c r="H152" s="8"/>
    </row>
    <row r="153" spans="1:8" x14ac:dyDescent="0.3">
      <c r="A153" s="6" t="str">
        <f t="shared" si="6"/>
        <v>Gravity Sewer ManholesManhole0.76</v>
      </c>
      <c r="C153" t="s">
        <v>613</v>
      </c>
      <c r="D153">
        <v>0.76</v>
      </c>
      <c r="E153">
        <v>2683</v>
      </c>
      <c r="H153" s="8"/>
    </row>
    <row r="154" spans="1:8" x14ac:dyDescent="0.3">
      <c r="A154" s="6" t="str">
        <f t="shared" si="6"/>
        <v>Gravity Sewer ManholesManhole0.77</v>
      </c>
      <c r="C154" t="s">
        <v>613</v>
      </c>
      <c r="D154">
        <v>0.77</v>
      </c>
      <c r="E154">
        <v>2693</v>
      </c>
      <c r="H154" s="8"/>
    </row>
    <row r="155" spans="1:8" x14ac:dyDescent="0.3">
      <c r="A155" s="6" t="str">
        <f t="shared" si="6"/>
        <v>Gravity Sewer ManholesManhole0.79</v>
      </c>
      <c r="C155" t="s">
        <v>613</v>
      </c>
      <c r="D155">
        <v>0.79</v>
      </c>
      <c r="E155">
        <v>2713</v>
      </c>
      <c r="H155" s="8"/>
    </row>
    <row r="156" spans="1:8" x14ac:dyDescent="0.3">
      <c r="A156" s="6" t="str">
        <f t="shared" si="6"/>
        <v>Gravity Sewer ManholesManhole0.83</v>
      </c>
      <c r="C156" t="s">
        <v>613</v>
      </c>
      <c r="D156">
        <v>0.83</v>
      </c>
      <c r="E156">
        <v>2753</v>
      </c>
      <c r="H156" s="8"/>
    </row>
    <row r="157" spans="1:8" x14ac:dyDescent="0.3">
      <c r="A157" s="6" t="str">
        <f t="shared" si="6"/>
        <v>Gravity Sewer ManholesManhole0.84</v>
      </c>
      <c r="C157" t="s">
        <v>613</v>
      </c>
      <c r="D157">
        <v>0.84</v>
      </c>
      <c r="E157">
        <v>2763</v>
      </c>
      <c r="H157" s="8"/>
    </row>
    <row r="158" spans="1:8" x14ac:dyDescent="0.3">
      <c r="A158" s="6" t="str">
        <f t="shared" si="6"/>
        <v>Gravity Sewer ManholesManhole0.85</v>
      </c>
      <c r="C158" t="s">
        <v>613</v>
      </c>
      <c r="D158">
        <v>0.85</v>
      </c>
      <c r="E158">
        <v>2773</v>
      </c>
      <c r="H158" s="8"/>
    </row>
    <row r="159" spans="1:8" x14ac:dyDescent="0.3">
      <c r="A159" s="6" t="str">
        <f t="shared" si="6"/>
        <v>Gravity Sewer ManholesManhole0.86</v>
      </c>
      <c r="C159" t="s">
        <v>613</v>
      </c>
      <c r="D159">
        <v>0.86</v>
      </c>
      <c r="E159">
        <v>2783</v>
      </c>
      <c r="H159" s="8"/>
    </row>
    <row r="160" spans="1:8" x14ac:dyDescent="0.3">
      <c r="A160" s="6" t="str">
        <f t="shared" si="6"/>
        <v>Gravity Sewer ManholesManhole0.88</v>
      </c>
      <c r="C160" t="s">
        <v>613</v>
      </c>
      <c r="D160">
        <v>0.88</v>
      </c>
      <c r="E160">
        <v>2803</v>
      </c>
      <c r="H160" s="8"/>
    </row>
    <row r="161" spans="1:8" x14ac:dyDescent="0.3">
      <c r="A161" s="6" t="str">
        <f t="shared" si="6"/>
        <v>Gravity Sewer ManholesManhole0.9</v>
      </c>
      <c r="C161" t="s">
        <v>613</v>
      </c>
      <c r="D161">
        <v>0.9</v>
      </c>
      <c r="E161">
        <v>2823</v>
      </c>
      <c r="H161" s="8"/>
    </row>
    <row r="162" spans="1:8" x14ac:dyDescent="0.3">
      <c r="A162" s="6" t="str">
        <f t="shared" si="6"/>
        <v>Gravity Sewer ManholesManhole0.91</v>
      </c>
      <c r="C162" t="s">
        <v>613</v>
      </c>
      <c r="D162">
        <v>0.91</v>
      </c>
      <c r="E162">
        <v>2833</v>
      </c>
      <c r="H162" s="8"/>
    </row>
    <row r="163" spans="1:8" x14ac:dyDescent="0.3">
      <c r="A163" s="6" t="str">
        <f t="shared" si="6"/>
        <v>Gravity Sewer ManholesManhole0.93</v>
      </c>
      <c r="C163" t="s">
        <v>613</v>
      </c>
      <c r="D163">
        <v>0.93</v>
      </c>
      <c r="E163">
        <v>2854</v>
      </c>
      <c r="H163" s="8"/>
    </row>
    <row r="164" spans="1:8" x14ac:dyDescent="0.3">
      <c r="A164" s="6" t="str">
        <f t="shared" si="6"/>
        <v>Gravity Sewer ManholesManhole0.95</v>
      </c>
      <c r="C164" t="s">
        <v>613</v>
      </c>
      <c r="D164">
        <v>0.95</v>
      </c>
      <c r="E164">
        <v>2874</v>
      </c>
      <c r="H164" s="8"/>
    </row>
    <row r="165" spans="1:8" x14ac:dyDescent="0.3">
      <c r="A165" s="6" t="str">
        <f t="shared" si="6"/>
        <v>Gravity Sewer ManholesManhole0.97</v>
      </c>
      <c r="C165" t="s">
        <v>613</v>
      </c>
      <c r="D165">
        <v>0.97</v>
      </c>
      <c r="E165">
        <v>2894</v>
      </c>
      <c r="H165" s="8"/>
    </row>
    <row r="166" spans="1:8" x14ac:dyDescent="0.3">
      <c r="A166" s="6" t="str">
        <f t="shared" si="6"/>
        <v>Gravity Sewer ManholesManhole0.99</v>
      </c>
      <c r="C166" t="s">
        <v>613</v>
      </c>
      <c r="D166">
        <v>0.99</v>
      </c>
      <c r="E166">
        <v>2914</v>
      </c>
      <c r="H166" s="8"/>
    </row>
    <row r="167" spans="1:8" x14ac:dyDescent="0.3">
      <c r="A167" s="6" t="str">
        <f t="shared" si="6"/>
        <v>Gravity Sewer ManholesManhole1</v>
      </c>
      <c r="C167" t="s">
        <v>613</v>
      </c>
      <c r="D167">
        <v>1</v>
      </c>
      <c r="E167">
        <v>2924</v>
      </c>
      <c r="H167" s="8"/>
    </row>
    <row r="168" spans="1:8" x14ac:dyDescent="0.3">
      <c r="A168" s="6" t="str">
        <f t="shared" si="6"/>
        <v>Gravity Sewer ManholesManhole1.01</v>
      </c>
      <c r="C168" t="s">
        <v>613</v>
      </c>
      <c r="D168">
        <v>1.01</v>
      </c>
      <c r="E168">
        <v>2934</v>
      </c>
      <c r="H168" s="8"/>
    </row>
    <row r="169" spans="1:8" x14ac:dyDescent="0.3">
      <c r="A169" s="6" t="str">
        <f t="shared" si="6"/>
        <v>Gravity Sewer ManholesManhole1.02</v>
      </c>
      <c r="C169" t="s">
        <v>613</v>
      </c>
      <c r="D169">
        <v>1.02</v>
      </c>
      <c r="E169">
        <v>2944</v>
      </c>
      <c r="H169" s="8"/>
    </row>
    <row r="170" spans="1:8" x14ac:dyDescent="0.3">
      <c r="A170" s="6" t="str">
        <f t="shared" si="6"/>
        <v>Gravity Sewer ManholesManhole1.04</v>
      </c>
      <c r="C170" t="s">
        <v>613</v>
      </c>
      <c r="D170">
        <v>1.04</v>
      </c>
      <c r="E170">
        <v>2964</v>
      </c>
      <c r="H170" s="8"/>
    </row>
    <row r="171" spans="1:8" x14ac:dyDescent="0.3">
      <c r="A171" s="6" t="str">
        <f t="shared" si="6"/>
        <v>Gravity Sewer ManholesManhole1.05</v>
      </c>
      <c r="C171" t="s">
        <v>613</v>
      </c>
      <c r="D171">
        <v>1.05</v>
      </c>
      <c r="E171">
        <v>2974</v>
      </c>
      <c r="H171" s="8"/>
    </row>
    <row r="172" spans="1:8" x14ac:dyDescent="0.3">
      <c r="A172" s="6" t="str">
        <f t="shared" si="6"/>
        <v>Gravity Sewer ManholesManhole1.06</v>
      </c>
      <c r="C172" t="s">
        <v>613</v>
      </c>
      <c r="D172">
        <v>1.06</v>
      </c>
      <c r="E172">
        <v>2984</v>
      </c>
      <c r="H172" s="8"/>
    </row>
    <row r="173" spans="1:8" x14ac:dyDescent="0.3">
      <c r="A173" s="6" t="str">
        <f t="shared" si="6"/>
        <v>Gravity Sewer ManholesManhole1.06</v>
      </c>
      <c r="C173" t="s">
        <v>613</v>
      </c>
      <c r="D173">
        <v>1.06</v>
      </c>
      <c r="E173">
        <v>2984</v>
      </c>
      <c r="H173" s="8"/>
    </row>
    <row r="174" spans="1:8" x14ac:dyDescent="0.3">
      <c r="A174" s="6" t="str">
        <f t="shared" si="6"/>
        <v>Gravity Sewer ManholesManhole1.07</v>
      </c>
      <c r="C174" t="s">
        <v>613</v>
      </c>
      <c r="D174">
        <v>1.07</v>
      </c>
      <c r="E174">
        <v>2994</v>
      </c>
      <c r="H174" s="8"/>
    </row>
    <row r="175" spans="1:8" x14ac:dyDescent="0.3">
      <c r="A175" s="6" t="str">
        <f t="shared" si="6"/>
        <v>Gravity Sewer ManholesManhole1.08</v>
      </c>
      <c r="C175" t="s">
        <v>613</v>
      </c>
      <c r="D175">
        <v>1.08</v>
      </c>
      <c r="E175">
        <v>3004</v>
      </c>
      <c r="H175" s="8"/>
    </row>
    <row r="176" spans="1:8" x14ac:dyDescent="0.3">
      <c r="A176" s="6" t="str">
        <f t="shared" si="6"/>
        <v>Gravity Sewer ManholesManhole1.1</v>
      </c>
      <c r="C176" t="s">
        <v>613</v>
      </c>
      <c r="D176">
        <v>1.1000000000000001</v>
      </c>
      <c r="E176">
        <v>3024</v>
      </c>
      <c r="H176" s="8"/>
    </row>
    <row r="177" spans="1:8" x14ac:dyDescent="0.3">
      <c r="A177" s="6" t="str">
        <f t="shared" si="6"/>
        <v>Gravity Sewer ManholesManhole1.11</v>
      </c>
      <c r="C177" t="s">
        <v>613</v>
      </c>
      <c r="D177">
        <v>1.1100000000000001</v>
      </c>
      <c r="E177">
        <v>3034</v>
      </c>
      <c r="H177" s="8"/>
    </row>
    <row r="178" spans="1:8" x14ac:dyDescent="0.3">
      <c r="A178" s="6" t="str">
        <f t="shared" si="6"/>
        <v>Gravity Sewer ManholesManhole1.12</v>
      </c>
      <c r="C178" t="s">
        <v>613</v>
      </c>
      <c r="D178">
        <v>1.1200000000000001</v>
      </c>
      <c r="E178">
        <v>3044</v>
      </c>
      <c r="H178" s="8"/>
    </row>
    <row r="179" spans="1:8" x14ac:dyDescent="0.3">
      <c r="A179" s="6" t="str">
        <f t="shared" si="6"/>
        <v>Gravity Sewer ManholesManhole1.13</v>
      </c>
      <c r="C179" t="s">
        <v>613</v>
      </c>
      <c r="D179">
        <v>1.1299999999999999</v>
      </c>
      <c r="E179">
        <v>3054</v>
      </c>
      <c r="H179" s="8"/>
    </row>
    <row r="180" spans="1:8" x14ac:dyDescent="0.3">
      <c r="A180" s="6" t="str">
        <f t="shared" si="6"/>
        <v>Gravity Sewer ManholesManhole1.14</v>
      </c>
      <c r="C180" t="s">
        <v>613</v>
      </c>
      <c r="D180">
        <v>1.1399999999999999</v>
      </c>
      <c r="E180">
        <v>3064</v>
      </c>
      <c r="H180" s="8"/>
    </row>
    <row r="181" spans="1:8" x14ac:dyDescent="0.3">
      <c r="A181" s="6" t="str">
        <f t="shared" si="6"/>
        <v>Gravity Sewer ManholesManhole1.15</v>
      </c>
      <c r="C181" t="s">
        <v>613</v>
      </c>
      <c r="D181">
        <v>1.1499999999999999</v>
      </c>
      <c r="E181">
        <v>3074</v>
      </c>
      <c r="H181" s="8"/>
    </row>
    <row r="182" spans="1:8" x14ac:dyDescent="0.3">
      <c r="A182" s="6" t="str">
        <f t="shared" si="6"/>
        <v>Gravity Sewer ManholesManhole1.16</v>
      </c>
      <c r="C182" t="s">
        <v>613</v>
      </c>
      <c r="D182">
        <v>1.1599999999999999</v>
      </c>
      <c r="E182">
        <v>3084</v>
      </c>
      <c r="H182" s="8"/>
    </row>
    <row r="183" spans="1:8" x14ac:dyDescent="0.3">
      <c r="A183" s="6" t="str">
        <f t="shared" si="6"/>
        <v>Gravity Sewer ManholesManhole1.17</v>
      </c>
      <c r="C183" t="s">
        <v>613</v>
      </c>
      <c r="D183">
        <v>1.17</v>
      </c>
      <c r="E183">
        <v>3094</v>
      </c>
      <c r="H183" s="8"/>
    </row>
    <row r="184" spans="1:8" x14ac:dyDescent="0.3">
      <c r="A184" s="6" t="str">
        <f t="shared" si="6"/>
        <v>Gravity Sewer ManholesManhole1.18</v>
      </c>
      <c r="C184" t="s">
        <v>613</v>
      </c>
      <c r="D184">
        <v>1.18</v>
      </c>
      <c r="E184">
        <v>3104</v>
      </c>
      <c r="H184" s="8"/>
    </row>
    <row r="185" spans="1:8" x14ac:dyDescent="0.3">
      <c r="A185" s="6" t="str">
        <f t="shared" si="6"/>
        <v>Gravity Sewer ManholesManhole1.2</v>
      </c>
      <c r="C185" t="s">
        <v>613</v>
      </c>
      <c r="D185">
        <v>1.2</v>
      </c>
      <c r="E185">
        <v>3124</v>
      </c>
      <c r="H185" s="8"/>
    </row>
    <row r="186" spans="1:8" x14ac:dyDescent="0.3">
      <c r="A186" s="6" t="str">
        <f t="shared" si="6"/>
        <v>Gravity Sewer ManholesManhole1.21</v>
      </c>
      <c r="C186" t="s">
        <v>613</v>
      </c>
      <c r="D186">
        <v>1.21</v>
      </c>
      <c r="E186">
        <v>3134</v>
      </c>
      <c r="H186" s="8"/>
    </row>
    <row r="187" spans="1:8" x14ac:dyDescent="0.3">
      <c r="A187" s="6" t="str">
        <f t="shared" si="6"/>
        <v>Gravity Sewer ManholesManhole1.22</v>
      </c>
      <c r="C187" t="s">
        <v>613</v>
      </c>
      <c r="D187">
        <v>1.22</v>
      </c>
      <c r="E187">
        <v>3144</v>
      </c>
      <c r="H187" s="8"/>
    </row>
    <row r="188" spans="1:8" x14ac:dyDescent="0.3">
      <c r="A188" s="6" t="str">
        <f t="shared" si="6"/>
        <v>Gravity Sewer ManholesManhole1.23</v>
      </c>
      <c r="C188" t="s">
        <v>613</v>
      </c>
      <c r="D188">
        <v>1.23</v>
      </c>
      <c r="E188">
        <v>3154</v>
      </c>
      <c r="H188" s="8"/>
    </row>
    <row r="189" spans="1:8" x14ac:dyDescent="0.3">
      <c r="A189" s="6" t="str">
        <f t="shared" si="6"/>
        <v>Gravity Sewer ManholesManhole1.24</v>
      </c>
      <c r="C189" t="s">
        <v>613</v>
      </c>
      <c r="D189">
        <v>1.24</v>
      </c>
      <c r="E189">
        <v>3165</v>
      </c>
      <c r="H189" s="8"/>
    </row>
    <row r="190" spans="1:8" x14ac:dyDescent="0.3">
      <c r="A190" s="6" t="str">
        <f t="shared" si="6"/>
        <v>Gravity Sewer ManholesManhole1.26</v>
      </c>
      <c r="C190" t="s">
        <v>613</v>
      </c>
      <c r="D190">
        <v>1.26</v>
      </c>
      <c r="E190">
        <v>3185</v>
      </c>
      <c r="H190" s="8"/>
    </row>
    <row r="191" spans="1:8" x14ac:dyDescent="0.3">
      <c r="A191" s="6" t="str">
        <f t="shared" si="6"/>
        <v>Gravity Sewer ManholesManhole1.28</v>
      </c>
      <c r="C191" t="s">
        <v>613</v>
      </c>
      <c r="D191">
        <v>1.28</v>
      </c>
      <c r="E191">
        <v>3205</v>
      </c>
      <c r="H191" s="8"/>
    </row>
    <row r="192" spans="1:8" x14ac:dyDescent="0.3">
      <c r="A192" s="6" t="str">
        <f t="shared" si="6"/>
        <v>Gravity Sewer ManholesManhole1.29</v>
      </c>
      <c r="C192" t="s">
        <v>613</v>
      </c>
      <c r="D192">
        <v>1.29</v>
      </c>
      <c r="E192">
        <v>3215</v>
      </c>
      <c r="H192" s="8"/>
    </row>
    <row r="193" spans="1:8" x14ac:dyDescent="0.3">
      <c r="A193" s="6" t="str">
        <f t="shared" si="6"/>
        <v>Gravity Sewer ManholesManhole1.3</v>
      </c>
      <c r="C193" t="s">
        <v>613</v>
      </c>
      <c r="D193">
        <v>1.3</v>
      </c>
      <c r="E193">
        <v>3225</v>
      </c>
      <c r="H193" s="8"/>
    </row>
    <row r="194" spans="1:8" x14ac:dyDescent="0.3">
      <c r="A194" s="6" t="str">
        <f t="shared" si="6"/>
        <v>Gravity Sewer ManholesManhole1.31</v>
      </c>
      <c r="C194" t="s">
        <v>613</v>
      </c>
      <c r="D194">
        <v>1.31</v>
      </c>
      <c r="E194">
        <v>3235</v>
      </c>
      <c r="H194" s="8"/>
    </row>
    <row r="195" spans="1:8" x14ac:dyDescent="0.3">
      <c r="A195" s="6" t="str">
        <f t="shared" si="6"/>
        <v>Gravity Sewer ManholesManhole1.32</v>
      </c>
      <c r="C195" t="s">
        <v>613</v>
      </c>
      <c r="D195">
        <v>1.32</v>
      </c>
      <c r="E195">
        <v>3245</v>
      </c>
      <c r="H195" s="8"/>
    </row>
    <row r="196" spans="1:8" x14ac:dyDescent="0.3">
      <c r="A196" s="6" t="str">
        <f t="shared" si="6"/>
        <v>Gravity Sewer ManholesManhole1.34</v>
      </c>
      <c r="C196" t="s">
        <v>613</v>
      </c>
      <c r="D196">
        <v>1.34</v>
      </c>
      <c r="E196">
        <v>3265</v>
      </c>
      <c r="H196" s="8"/>
    </row>
    <row r="197" spans="1:8" x14ac:dyDescent="0.3">
      <c r="A197" s="6" t="str">
        <f t="shared" si="6"/>
        <v>Gravity Sewer ManholesManhole1.35</v>
      </c>
      <c r="C197" t="s">
        <v>613</v>
      </c>
      <c r="D197">
        <v>1.35</v>
      </c>
      <c r="E197">
        <v>3275</v>
      </c>
      <c r="H197" s="8"/>
    </row>
    <row r="198" spans="1:8" x14ac:dyDescent="0.3">
      <c r="A198" s="6" t="str">
        <f t="shared" si="6"/>
        <v>Gravity Sewer ManholesManhole1.36</v>
      </c>
      <c r="C198" t="s">
        <v>613</v>
      </c>
      <c r="D198">
        <v>1.36</v>
      </c>
      <c r="E198">
        <v>3285</v>
      </c>
      <c r="H198" s="8"/>
    </row>
    <row r="199" spans="1:8" x14ac:dyDescent="0.3">
      <c r="A199" s="6" t="str">
        <f t="shared" si="6"/>
        <v>Gravity Sewer ManholesManhole1.37</v>
      </c>
      <c r="C199" t="s">
        <v>613</v>
      </c>
      <c r="D199">
        <v>1.37</v>
      </c>
      <c r="E199">
        <v>3295</v>
      </c>
      <c r="H199" s="8"/>
    </row>
    <row r="200" spans="1:8" x14ac:dyDescent="0.3">
      <c r="A200" s="6" t="str">
        <f t="shared" si="6"/>
        <v>Gravity Sewer ManholesManhole1.38</v>
      </c>
      <c r="C200" t="s">
        <v>613</v>
      </c>
      <c r="D200">
        <v>1.38</v>
      </c>
      <c r="E200">
        <v>3305</v>
      </c>
      <c r="H200" s="8"/>
    </row>
    <row r="201" spans="1:8" x14ac:dyDescent="0.3">
      <c r="A201" s="6" t="str">
        <f t="shared" si="6"/>
        <v>Gravity Sewer ManholesManhole1.39</v>
      </c>
      <c r="C201" t="s">
        <v>613</v>
      </c>
      <c r="D201">
        <v>1.39</v>
      </c>
      <c r="E201">
        <v>3315</v>
      </c>
      <c r="H201" s="8"/>
    </row>
    <row r="202" spans="1:8" x14ac:dyDescent="0.3">
      <c r="A202" s="6" t="str">
        <f t="shared" si="6"/>
        <v>Gravity Sewer ManholesManhole1.4</v>
      </c>
      <c r="C202" t="s">
        <v>613</v>
      </c>
      <c r="D202">
        <v>1.4</v>
      </c>
      <c r="E202">
        <v>3325</v>
      </c>
      <c r="H202" s="8"/>
    </row>
    <row r="203" spans="1:8" x14ac:dyDescent="0.3">
      <c r="A203" s="6" t="str">
        <f t="shared" si="6"/>
        <v>Gravity Sewer ManholesManhole1.41</v>
      </c>
      <c r="C203" t="s">
        <v>613</v>
      </c>
      <c r="D203">
        <v>1.41</v>
      </c>
      <c r="E203">
        <v>3335</v>
      </c>
      <c r="H203" s="8"/>
    </row>
    <row r="204" spans="1:8" x14ac:dyDescent="0.3">
      <c r="A204" s="6" t="str">
        <f t="shared" si="6"/>
        <v>Gravity Sewer ManholesManhole1.43</v>
      </c>
      <c r="C204" t="s">
        <v>613</v>
      </c>
      <c r="D204">
        <v>1.43</v>
      </c>
      <c r="E204">
        <v>3355</v>
      </c>
      <c r="H204" s="8"/>
    </row>
    <row r="205" spans="1:8" x14ac:dyDescent="0.3">
      <c r="A205" s="6" t="str">
        <f t="shared" si="6"/>
        <v>Gravity Sewer ManholesManhole1.44</v>
      </c>
      <c r="C205" t="s">
        <v>613</v>
      </c>
      <c r="D205">
        <v>1.44</v>
      </c>
      <c r="E205">
        <v>3365</v>
      </c>
      <c r="H205" s="8"/>
    </row>
    <row r="206" spans="1:8" x14ac:dyDescent="0.3">
      <c r="A206" s="6" t="str">
        <f t="shared" si="6"/>
        <v>Gravity Sewer ManholesManhole1.45</v>
      </c>
      <c r="C206" t="s">
        <v>613</v>
      </c>
      <c r="D206">
        <v>1.45</v>
      </c>
      <c r="E206">
        <v>3375</v>
      </c>
      <c r="H206" s="8"/>
    </row>
    <row r="207" spans="1:8" x14ac:dyDescent="0.3">
      <c r="A207" s="6" t="str">
        <f t="shared" si="6"/>
        <v>Gravity Sewer ManholesManhole1.46</v>
      </c>
      <c r="C207" t="s">
        <v>613</v>
      </c>
      <c r="D207">
        <v>1.46</v>
      </c>
      <c r="E207">
        <v>3385</v>
      </c>
      <c r="H207" s="8"/>
    </row>
    <row r="208" spans="1:8" x14ac:dyDescent="0.3">
      <c r="A208" s="6" t="str">
        <f t="shared" si="6"/>
        <v>Gravity Sewer ManholesManhole1.47</v>
      </c>
      <c r="C208" t="s">
        <v>613</v>
      </c>
      <c r="D208">
        <v>1.47</v>
      </c>
      <c r="E208">
        <v>3395</v>
      </c>
      <c r="H208" s="8"/>
    </row>
    <row r="209" spans="1:8" x14ac:dyDescent="0.3">
      <c r="A209" s="6" t="str">
        <f t="shared" si="6"/>
        <v>Gravity Sewer ManholesManhole1.49</v>
      </c>
      <c r="C209" t="s">
        <v>613</v>
      </c>
      <c r="D209">
        <v>1.49</v>
      </c>
      <c r="E209">
        <v>3415</v>
      </c>
      <c r="H209" s="8"/>
    </row>
    <row r="210" spans="1:8" x14ac:dyDescent="0.3">
      <c r="A210" s="6" t="str">
        <f t="shared" si="6"/>
        <v>Gravity Sewer ManholesManhole1.5</v>
      </c>
      <c r="C210" t="s">
        <v>613</v>
      </c>
      <c r="D210">
        <v>1.5</v>
      </c>
      <c r="E210">
        <v>3425</v>
      </c>
      <c r="H210" s="8"/>
    </row>
    <row r="211" spans="1:8" x14ac:dyDescent="0.3">
      <c r="A211" s="6" t="str">
        <f t="shared" si="6"/>
        <v>Gravity Sewer ManholesManhole1.51</v>
      </c>
      <c r="C211" t="s">
        <v>613</v>
      </c>
      <c r="D211">
        <v>1.51</v>
      </c>
      <c r="E211">
        <v>3435</v>
      </c>
      <c r="H211" s="8"/>
    </row>
    <row r="212" spans="1:8" x14ac:dyDescent="0.3">
      <c r="A212" s="6" t="str">
        <f t="shared" si="6"/>
        <v>Gravity Sewer ManholesManhole1.52</v>
      </c>
      <c r="C212" t="s">
        <v>613</v>
      </c>
      <c r="D212">
        <v>1.52</v>
      </c>
      <c r="E212">
        <v>3445</v>
      </c>
      <c r="H212" s="8"/>
    </row>
    <row r="213" spans="1:8" x14ac:dyDescent="0.3">
      <c r="A213" s="6" t="str">
        <f t="shared" si="6"/>
        <v>Gravity Sewer ManholesManhole1.53</v>
      </c>
      <c r="C213" t="s">
        <v>613</v>
      </c>
      <c r="D213">
        <v>1.53</v>
      </c>
      <c r="E213">
        <v>3455</v>
      </c>
      <c r="H213" s="8"/>
    </row>
    <row r="214" spans="1:8" x14ac:dyDescent="0.3">
      <c r="A214" s="6" t="str">
        <f t="shared" ref="A214:A277" si="7">CONCATENATE(A$147,C214,D214)</f>
        <v>Gravity Sewer ManholesManhole1.55</v>
      </c>
      <c r="C214" t="s">
        <v>613</v>
      </c>
      <c r="D214">
        <v>1.55</v>
      </c>
      <c r="E214">
        <v>3475</v>
      </c>
      <c r="H214" s="8"/>
    </row>
    <row r="215" spans="1:8" x14ac:dyDescent="0.3">
      <c r="A215" s="6" t="str">
        <f t="shared" si="7"/>
        <v>Gravity Sewer ManholesManhole1.56</v>
      </c>
      <c r="C215" t="s">
        <v>613</v>
      </c>
      <c r="D215">
        <v>1.56</v>
      </c>
      <c r="E215">
        <v>3486</v>
      </c>
      <c r="H215" s="8"/>
    </row>
    <row r="216" spans="1:8" x14ac:dyDescent="0.3">
      <c r="A216" s="6" t="str">
        <f t="shared" si="7"/>
        <v>Gravity Sewer ManholesManhole1.57</v>
      </c>
      <c r="C216" t="s">
        <v>613</v>
      </c>
      <c r="D216">
        <v>1.57</v>
      </c>
      <c r="E216">
        <v>3496</v>
      </c>
      <c r="H216" s="8"/>
    </row>
    <row r="217" spans="1:8" x14ac:dyDescent="0.3">
      <c r="A217" s="6" t="str">
        <f t="shared" si="7"/>
        <v>Gravity Sewer ManholesManhole1.58</v>
      </c>
      <c r="C217" t="s">
        <v>613</v>
      </c>
      <c r="D217">
        <v>1.58</v>
      </c>
      <c r="E217">
        <v>3506</v>
      </c>
      <c r="H217" s="8"/>
    </row>
    <row r="218" spans="1:8" x14ac:dyDescent="0.3">
      <c r="A218" s="6" t="str">
        <f t="shared" si="7"/>
        <v>Gravity Sewer ManholesManhole1.59</v>
      </c>
      <c r="C218" t="s">
        <v>613</v>
      </c>
      <c r="D218">
        <v>1.59</v>
      </c>
      <c r="E218">
        <v>3516</v>
      </c>
      <c r="H218" s="8"/>
    </row>
    <row r="219" spans="1:8" x14ac:dyDescent="0.3">
      <c r="A219" s="6" t="str">
        <f t="shared" si="7"/>
        <v>Gravity Sewer ManholesManhole1.6</v>
      </c>
      <c r="C219" t="s">
        <v>613</v>
      </c>
      <c r="D219">
        <v>1.6</v>
      </c>
      <c r="E219">
        <v>3526</v>
      </c>
      <c r="H219" s="8"/>
    </row>
    <row r="220" spans="1:8" x14ac:dyDescent="0.3">
      <c r="A220" s="6" t="str">
        <f t="shared" si="7"/>
        <v>Gravity Sewer ManholesManhole1.62</v>
      </c>
      <c r="C220" t="s">
        <v>613</v>
      </c>
      <c r="D220">
        <v>1.62</v>
      </c>
      <c r="E220">
        <v>3546</v>
      </c>
      <c r="H220" s="8"/>
    </row>
    <row r="221" spans="1:8" x14ac:dyDescent="0.3">
      <c r="A221" s="6" t="str">
        <f t="shared" si="7"/>
        <v>Gravity Sewer ManholesManhole1.63</v>
      </c>
      <c r="C221" t="s">
        <v>613</v>
      </c>
      <c r="D221">
        <v>1.63</v>
      </c>
      <c r="E221">
        <v>3556</v>
      </c>
      <c r="H221" s="8"/>
    </row>
    <row r="222" spans="1:8" x14ac:dyDescent="0.3">
      <c r="A222" s="6" t="str">
        <f t="shared" si="7"/>
        <v>Gravity Sewer ManholesManhole1.64</v>
      </c>
      <c r="C222" t="s">
        <v>613</v>
      </c>
      <c r="D222">
        <v>1.64</v>
      </c>
      <c r="E222">
        <v>3566</v>
      </c>
      <c r="H222" s="8"/>
    </row>
    <row r="223" spans="1:8" x14ac:dyDescent="0.3">
      <c r="A223" s="6" t="str">
        <f t="shared" si="7"/>
        <v>Gravity Sewer ManholesManhole1.66</v>
      </c>
      <c r="C223" t="s">
        <v>613</v>
      </c>
      <c r="D223">
        <v>1.66</v>
      </c>
      <c r="E223">
        <v>3586</v>
      </c>
      <c r="H223" s="8"/>
    </row>
    <row r="224" spans="1:8" x14ac:dyDescent="0.3">
      <c r="A224" s="6" t="str">
        <f t="shared" si="7"/>
        <v>Gravity Sewer ManholesManhole1.67</v>
      </c>
      <c r="C224" t="s">
        <v>613</v>
      </c>
      <c r="D224">
        <v>1.67</v>
      </c>
      <c r="E224">
        <v>3596</v>
      </c>
      <c r="H224" s="8"/>
    </row>
    <row r="225" spans="1:8" x14ac:dyDescent="0.3">
      <c r="A225" s="6" t="str">
        <f t="shared" si="7"/>
        <v>Gravity Sewer ManholesManhole1.68</v>
      </c>
      <c r="C225" t="s">
        <v>613</v>
      </c>
      <c r="D225">
        <v>1.68</v>
      </c>
      <c r="E225">
        <v>3606</v>
      </c>
      <c r="H225" s="8"/>
    </row>
    <row r="226" spans="1:8" x14ac:dyDescent="0.3">
      <c r="A226" s="6" t="str">
        <f t="shared" si="7"/>
        <v>Gravity Sewer ManholesManhole1.69</v>
      </c>
      <c r="C226" t="s">
        <v>613</v>
      </c>
      <c r="D226">
        <v>1.69</v>
      </c>
      <c r="E226">
        <v>3616</v>
      </c>
      <c r="H226" s="8"/>
    </row>
    <row r="227" spans="1:8" x14ac:dyDescent="0.3">
      <c r="A227" s="6" t="str">
        <f t="shared" si="7"/>
        <v>Gravity Sewer ManholesManhole1.7</v>
      </c>
      <c r="C227" t="s">
        <v>613</v>
      </c>
      <c r="D227">
        <v>1.7</v>
      </c>
      <c r="E227">
        <v>3626</v>
      </c>
      <c r="H227" s="8"/>
    </row>
    <row r="228" spans="1:8" x14ac:dyDescent="0.3">
      <c r="A228" s="6" t="str">
        <f t="shared" si="7"/>
        <v>Gravity Sewer ManholesManhole1.71</v>
      </c>
      <c r="C228" t="s">
        <v>613</v>
      </c>
      <c r="D228">
        <v>1.71</v>
      </c>
      <c r="E228">
        <v>3636</v>
      </c>
      <c r="H228" s="8"/>
    </row>
    <row r="229" spans="1:8" x14ac:dyDescent="0.3">
      <c r="A229" s="6" t="str">
        <f t="shared" si="7"/>
        <v>Gravity Sewer ManholesManhole1.73</v>
      </c>
      <c r="C229" t="s">
        <v>613</v>
      </c>
      <c r="D229">
        <v>1.73</v>
      </c>
      <c r="E229">
        <v>3656</v>
      </c>
      <c r="H229" s="8"/>
    </row>
    <row r="230" spans="1:8" x14ac:dyDescent="0.3">
      <c r="A230" s="6" t="str">
        <f t="shared" si="7"/>
        <v>Gravity Sewer ManholesManhole1.74</v>
      </c>
      <c r="C230" t="s">
        <v>613</v>
      </c>
      <c r="D230">
        <v>1.74</v>
      </c>
      <c r="E230">
        <v>3666</v>
      </c>
      <c r="H230" s="8"/>
    </row>
    <row r="231" spans="1:8" x14ac:dyDescent="0.3">
      <c r="A231" s="6" t="str">
        <f t="shared" si="7"/>
        <v>Gravity Sewer ManholesManhole1.75</v>
      </c>
      <c r="C231" t="s">
        <v>613</v>
      </c>
      <c r="D231">
        <v>1.75</v>
      </c>
      <c r="E231">
        <v>3676</v>
      </c>
      <c r="H231" s="8"/>
    </row>
    <row r="232" spans="1:8" x14ac:dyDescent="0.3">
      <c r="A232" s="6" t="str">
        <f t="shared" si="7"/>
        <v>Gravity Sewer ManholesManhole1.76</v>
      </c>
      <c r="C232" t="s">
        <v>613</v>
      </c>
      <c r="D232">
        <v>1.76</v>
      </c>
      <c r="E232">
        <v>3686</v>
      </c>
      <c r="H232" s="8"/>
    </row>
    <row r="233" spans="1:8" x14ac:dyDescent="0.3">
      <c r="A233" s="6" t="str">
        <f t="shared" si="7"/>
        <v>Gravity Sewer ManholesManhole1.78</v>
      </c>
      <c r="C233" t="s">
        <v>613</v>
      </c>
      <c r="D233">
        <v>1.78</v>
      </c>
      <c r="E233">
        <v>3706</v>
      </c>
      <c r="H233" s="8"/>
    </row>
    <row r="234" spans="1:8" x14ac:dyDescent="0.3">
      <c r="A234" s="6" t="str">
        <f t="shared" si="7"/>
        <v>Gravity Sewer ManholesManhole1.8</v>
      </c>
      <c r="C234" t="s">
        <v>613</v>
      </c>
      <c r="D234">
        <v>1.8</v>
      </c>
      <c r="E234">
        <v>3726</v>
      </c>
      <c r="H234" s="8"/>
    </row>
    <row r="235" spans="1:8" x14ac:dyDescent="0.3">
      <c r="A235" s="6" t="str">
        <f t="shared" si="7"/>
        <v>Gravity Sewer ManholesManhole1.82</v>
      </c>
      <c r="C235" t="s">
        <v>613</v>
      </c>
      <c r="D235">
        <v>1.82</v>
      </c>
      <c r="E235">
        <v>3746</v>
      </c>
      <c r="H235" s="8"/>
    </row>
    <row r="236" spans="1:8" x14ac:dyDescent="0.3">
      <c r="A236" s="6" t="str">
        <f t="shared" si="7"/>
        <v>Gravity Sewer ManholesManhole1.84</v>
      </c>
      <c r="C236" t="s">
        <v>613</v>
      </c>
      <c r="D236">
        <v>1.84</v>
      </c>
      <c r="E236">
        <v>3766</v>
      </c>
      <c r="H236" s="8"/>
    </row>
    <row r="237" spans="1:8" x14ac:dyDescent="0.3">
      <c r="A237" s="6" t="str">
        <f t="shared" si="7"/>
        <v>Gravity Sewer ManholesManhole1.85</v>
      </c>
      <c r="C237" t="s">
        <v>613</v>
      </c>
      <c r="D237">
        <v>1.85</v>
      </c>
      <c r="E237">
        <v>3776</v>
      </c>
      <c r="H237" s="8"/>
    </row>
    <row r="238" spans="1:8" x14ac:dyDescent="0.3">
      <c r="A238" s="6" t="str">
        <f t="shared" si="7"/>
        <v>Gravity Sewer ManholesManhole1.86</v>
      </c>
      <c r="C238" t="s">
        <v>613</v>
      </c>
      <c r="D238">
        <v>1.86</v>
      </c>
      <c r="E238">
        <v>3786</v>
      </c>
      <c r="H238" s="8"/>
    </row>
    <row r="239" spans="1:8" x14ac:dyDescent="0.3">
      <c r="A239" s="6" t="str">
        <f t="shared" si="7"/>
        <v>Gravity Sewer ManholesManhole1.87</v>
      </c>
      <c r="C239" t="s">
        <v>613</v>
      </c>
      <c r="D239">
        <v>1.87</v>
      </c>
      <c r="E239">
        <v>3797</v>
      </c>
      <c r="H239" s="8"/>
    </row>
    <row r="240" spans="1:8" x14ac:dyDescent="0.3">
      <c r="A240" s="6" t="str">
        <f t="shared" si="7"/>
        <v>Gravity Sewer ManholesManhole1.88</v>
      </c>
      <c r="C240" t="s">
        <v>613</v>
      </c>
      <c r="D240">
        <v>1.88</v>
      </c>
      <c r="E240">
        <v>3807</v>
      </c>
      <c r="H240" s="8"/>
    </row>
    <row r="241" spans="1:8" x14ac:dyDescent="0.3">
      <c r="A241" s="6" t="str">
        <f t="shared" si="7"/>
        <v>Gravity Sewer ManholesManhole1.89</v>
      </c>
      <c r="C241" t="s">
        <v>613</v>
      </c>
      <c r="D241">
        <v>1.89</v>
      </c>
      <c r="E241">
        <v>3817</v>
      </c>
      <c r="H241" s="8"/>
    </row>
    <row r="242" spans="1:8" x14ac:dyDescent="0.3">
      <c r="A242" s="6" t="str">
        <f t="shared" si="7"/>
        <v>Gravity Sewer ManholesManhole1.9</v>
      </c>
      <c r="C242" t="s">
        <v>613</v>
      </c>
      <c r="D242">
        <v>1.9</v>
      </c>
      <c r="E242">
        <v>3827</v>
      </c>
      <c r="H242" s="8"/>
    </row>
    <row r="243" spans="1:8" x14ac:dyDescent="0.3">
      <c r="A243" s="6" t="str">
        <f t="shared" si="7"/>
        <v>Gravity Sewer ManholesManhole1.92</v>
      </c>
      <c r="C243" t="s">
        <v>613</v>
      </c>
      <c r="D243">
        <v>1.92</v>
      </c>
      <c r="E243">
        <v>3847</v>
      </c>
      <c r="H243" s="8"/>
    </row>
    <row r="244" spans="1:8" x14ac:dyDescent="0.3">
      <c r="A244" s="6" t="str">
        <f t="shared" si="7"/>
        <v>Gravity Sewer ManholesManhole1.93</v>
      </c>
      <c r="C244" t="s">
        <v>613</v>
      </c>
      <c r="D244">
        <v>1.93</v>
      </c>
      <c r="E244">
        <v>3857</v>
      </c>
      <c r="H244" s="8"/>
    </row>
    <row r="245" spans="1:8" x14ac:dyDescent="0.3">
      <c r="A245" s="6" t="str">
        <f t="shared" si="7"/>
        <v>Gravity Sewer ManholesManhole1.95</v>
      </c>
      <c r="C245" t="s">
        <v>613</v>
      </c>
      <c r="D245">
        <v>1.95</v>
      </c>
      <c r="E245">
        <v>3877</v>
      </c>
      <c r="H245" s="8"/>
    </row>
    <row r="246" spans="1:8" x14ac:dyDescent="0.3">
      <c r="A246" s="6" t="str">
        <f t="shared" si="7"/>
        <v>Gravity Sewer ManholesManhole1.96</v>
      </c>
      <c r="C246" t="s">
        <v>613</v>
      </c>
      <c r="D246">
        <v>1.96</v>
      </c>
      <c r="E246">
        <v>3887</v>
      </c>
      <c r="H246" s="8"/>
    </row>
    <row r="247" spans="1:8" x14ac:dyDescent="0.3">
      <c r="A247" s="6" t="str">
        <f t="shared" si="7"/>
        <v>Gravity Sewer ManholesManhole1.97</v>
      </c>
      <c r="C247" t="s">
        <v>613</v>
      </c>
      <c r="D247">
        <v>1.97</v>
      </c>
      <c r="E247">
        <v>3897</v>
      </c>
      <c r="H247" s="8"/>
    </row>
    <row r="248" spans="1:8" x14ac:dyDescent="0.3">
      <c r="A248" s="6" t="str">
        <f t="shared" si="7"/>
        <v>Gravity Sewer ManholesManhole1.99</v>
      </c>
      <c r="C248" t="s">
        <v>613</v>
      </c>
      <c r="D248">
        <v>1.99</v>
      </c>
      <c r="E248">
        <v>3917</v>
      </c>
      <c r="H248" s="8"/>
    </row>
    <row r="249" spans="1:8" x14ac:dyDescent="0.3">
      <c r="A249" s="6" t="str">
        <f t="shared" si="7"/>
        <v>Gravity Sewer ManholesManhole2</v>
      </c>
      <c r="C249" t="s">
        <v>613</v>
      </c>
      <c r="D249">
        <v>2</v>
      </c>
      <c r="E249">
        <v>3927</v>
      </c>
      <c r="H249" s="8"/>
    </row>
    <row r="250" spans="1:8" x14ac:dyDescent="0.3">
      <c r="A250" s="6" t="str">
        <f t="shared" si="7"/>
        <v>Gravity Sewer ManholesManhole2.01</v>
      </c>
      <c r="C250" t="s">
        <v>613</v>
      </c>
      <c r="D250">
        <v>2.0099999999999998</v>
      </c>
      <c r="E250">
        <v>3937</v>
      </c>
      <c r="H250" s="8"/>
    </row>
    <row r="251" spans="1:8" x14ac:dyDescent="0.3">
      <c r="A251" s="6" t="str">
        <f t="shared" si="7"/>
        <v>Gravity Sewer ManholesManhole2.02</v>
      </c>
      <c r="C251" t="s">
        <v>613</v>
      </c>
      <c r="D251">
        <v>2.02</v>
      </c>
      <c r="E251">
        <v>3947</v>
      </c>
      <c r="H251" s="8"/>
    </row>
    <row r="252" spans="1:8" x14ac:dyDescent="0.3">
      <c r="A252" s="6" t="str">
        <f t="shared" si="7"/>
        <v>Gravity Sewer ManholesManhole2.02</v>
      </c>
      <c r="C252" t="s">
        <v>613</v>
      </c>
      <c r="D252">
        <v>2.02</v>
      </c>
      <c r="E252">
        <v>3947</v>
      </c>
      <c r="H252" s="8"/>
    </row>
    <row r="253" spans="1:8" x14ac:dyDescent="0.3">
      <c r="A253" s="6" t="str">
        <f t="shared" si="7"/>
        <v>Gravity Sewer ManholesManhole2.04</v>
      </c>
      <c r="C253" t="s">
        <v>613</v>
      </c>
      <c r="D253">
        <v>2.04</v>
      </c>
      <c r="E253">
        <v>3967</v>
      </c>
      <c r="H253" s="8"/>
    </row>
    <row r="254" spans="1:8" x14ac:dyDescent="0.3">
      <c r="A254" s="6" t="str">
        <f t="shared" si="7"/>
        <v>Gravity Sewer ManholesManhole2.05</v>
      </c>
      <c r="C254" t="s">
        <v>613</v>
      </c>
      <c r="D254">
        <v>2.0499999999999998</v>
      </c>
      <c r="E254">
        <v>3977</v>
      </c>
      <c r="H254" s="8"/>
    </row>
    <row r="255" spans="1:8" x14ac:dyDescent="0.3">
      <c r="A255" s="6" t="str">
        <f t="shared" si="7"/>
        <v>Gravity Sewer ManholesManhole2.06</v>
      </c>
      <c r="C255" t="s">
        <v>613</v>
      </c>
      <c r="D255">
        <v>2.06</v>
      </c>
      <c r="E255">
        <v>3987</v>
      </c>
      <c r="H255" s="8"/>
    </row>
    <row r="256" spans="1:8" x14ac:dyDescent="0.3">
      <c r="A256" s="6" t="str">
        <f t="shared" si="7"/>
        <v>Gravity Sewer ManholesManhole2.07</v>
      </c>
      <c r="C256" t="s">
        <v>613</v>
      </c>
      <c r="D256">
        <v>2.0699999999999998</v>
      </c>
      <c r="E256">
        <v>3997</v>
      </c>
      <c r="H256" s="8"/>
    </row>
    <row r="257" spans="1:8" x14ac:dyDescent="0.3">
      <c r="A257" s="6" t="str">
        <f t="shared" si="7"/>
        <v>Gravity Sewer ManholesManhole2.08</v>
      </c>
      <c r="C257" t="s">
        <v>613</v>
      </c>
      <c r="D257">
        <v>2.08</v>
      </c>
      <c r="E257">
        <v>4007</v>
      </c>
      <c r="H257" s="8"/>
    </row>
    <row r="258" spans="1:8" x14ac:dyDescent="0.3">
      <c r="A258" s="6" t="str">
        <f t="shared" si="7"/>
        <v>Gravity Sewer ManholesManhole2.09</v>
      </c>
      <c r="C258" t="s">
        <v>613</v>
      </c>
      <c r="D258">
        <v>2.09</v>
      </c>
      <c r="E258">
        <v>4017</v>
      </c>
      <c r="H258" s="8"/>
    </row>
    <row r="259" spans="1:8" x14ac:dyDescent="0.3">
      <c r="A259" s="6" t="str">
        <f t="shared" si="7"/>
        <v>Gravity Sewer ManholesManhole2.1</v>
      </c>
      <c r="C259" t="s">
        <v>613</v>
      </c>
      <c r="D259">
        <v>2.1</v>
      </c>
      <c r="E259">
        <v>4027</v>
      </c>
      <c r="H259" s="8"/>
    </row>
    <row r="260" spans="1:8" x14ac:dyDescent="0.3">
      <c r="A260" s="6" t="str">
        <f t="shared" si="7"/>
        <v>Gravity Sewer ManholesManhole2.11</v>
      </c>
      <c r="C260" t="s">
        <v>613</v>
      </c>
      <c r="D260">
        <v>2.11</v>
      </c>
      <c r="E260">
        <v>4037</v>
      </c>
      <c r="H260" s="8"/>
    </row>
    <row r="261" spans="1:8" x14ac:dyDescent="0.3">
      <c r="A261" s="6" t="str">
        <f t="shared" si="7"/>
        <v>Gravity Sewer ManholesManhole2.16</v>
      </c>
      <c r="C261" t="s">
        <v>613</v>
      </c>
      <c r="D261">
        <v>2.16</v>
      </c>
      <c r="E261">
        <v>4087</v>
      </c>
      <c r="H261" s="8"/>
    </row>
    <row r="262" spans="1:8" x14ac:dyDescent="0.3">
      <c r="A262" s="6" t="str">
        <f t="shared" si="7"/>
        <v>Gravity Sewer ManholesManhole2.17</v>
      </c>
      <c r="C262" t="s">
        <v>613</v>
      </c>
      <c r="D262">
        <v>2.17</v>
      </c>
      <c r="E262">
        <v>4097</v>
      </c>
      <c r="H262" s="8"/>
    </row>
    <row r="263" spans="1:8" x14ac:dyDescent="0.3">
      <c r="A263" s="6" t="str">
        <f t="shared" si="7"/>
        <v>Gravity Sewer ManholesManhole2.18</v>
      </c>
      <c r="C263" t="s">
        <v>613</v>
      </c>
      <c r="D263">
        <v>2.1800000000000002</v>
      </c>
      <c r="E263">
        <v>4107</v>
      </c>
      <c r="H263" s="8"/>
    </row>
    <row r="264" spans="1:8" x14ac:dyDescent="0.3">
      <c r="A264" s="6" t="str">
        <f t="shared" si="7"/>
        <v>Gravity Sewer ManholesManhole2.19</v>
      </c>
      <c r="C264" t="s">
        <v>613</v>
      </c>
      <c r="D264">
        <v>2.19</v>
      </c>
      <c r="E264">
        <v>4118</v>
      </c>
      <c r="H264" s="8"/>
    </row>
    <row r="265" spans="1:8" x14ac:dyDescent="0.3">
      <c r="A265" s="6" t="str">
        <f t="shared" si="7"/>
        <v>Gravity Sewer ManholesManhole2.22</v>
      </c>
      <c r="C265" t="s">
        <v>613</v>
      </c>
      <c r="D265">
        <v>2.2200000000000002</v>
      </c>
      <c r="E265">
        <v>4148</v>
      </c>
      <c r="H265" s="8"/>
    </row>
    <row r="266" spans="1:8" x14ac:dyDescent="0.3">
      <c r="A266" s="6" t="str">
        <f t="shared" si="7"/>
        <v>Gravity Sewer ManholesManhole2.24</v>
      </c>
      <c r="C266" t="s">
        <v>613</v>
      </c>
      <c r="D266">
        <v>2.2400000000000002</v>
      </c>
      <c r="E266">
        <v>4168</v>
      </c>
      <c r="H266" s="8"/>
    </row>
    <row r="267" spans="1:8" x14ac:dyDescent="0.3">
      <c r="A267" s="6" t="str">
        <f t="shared" si="7"/>
        <v>Gravity Sewer ManholesManhole2.25</v>
      </c>
      <c r="C267" t="s">
        <v>613</v>
      </c>
      <c r="D267">
        <v>2.25</v>
      </c>
      <c r="E267">
        <v>4178</v>
      </c>
      <c r="H267" s="8"/>
    </row>
    <row r="268" spans="1:8" x14ac:dyDescent="0.3">
      <c r="A268" s="6" t="str">
        <f t="shared" si="7"/>
        <v>Gravity Sewer ManholesManhole2.26</v>
      </c>
      <c r="C268" t="s">
        <v>613</v>
      </c>
      <c r="D268">
        <v>2.2599999999999998</v>
      </c>
      <c r="E268">
        <v>4188</v>
      </c>
      <c r="H268" s="8"/>
    </row>
    <row r="269" spans="1:8" x14ac:dyDescent="0.3">
      <c r="A269" s="6" t="str">
        <f t="shared" si="7"/>
        <v>Gravity Sewer ManholesManhole2.27</v>
      </c>
      <c r="C269" t="s">
        <v>613</v>
      </c>
      <c r="D269">
        <v>2.27</v>
      </c>
      <c r="E269">
        <v>4198</v>
      </c>
      <c r="H269" s="8"/>
    </row>
    <row r="270" spans="1:8" x14ac:dyDescent="0.3">
      <c r="A270" s="6" t="str">
        <f t="shared" si="7"/>
        <v>Gravity Sewer ManholesManhole2.28</v>
      </c>
      <c r="C270" t="s">
        <v>613</v>
      </c>
      <c r="D270">
        <v>2.2799999999999998</v>
      </c>
      <c r="E270">
        <v>4208</v>
      </c>
      <c r="H270" s="8"/>
    </row>
    <row r="271" spans="1:8" x14ac:dyDescent="0.3">
      <c r="A271" s="6" t="str">
        <f t="shared" si="7"/>
        <v>Gravity Sewer ManholesManhole2.29</v>
      </c>
      <c r="C271" t="s">
        <v>613</v>
      </c>
      <c r="D271">
        <v>2.29</v>
      </c>
      <c r="E271">
        <v>4218</v>
      </c>
      <c r="H271" s="8"/>
    </row>
    <row r="272" spans="1:8" x14ac:dyDescent="0.3">
      <c r="A272" s="6" t="str">
        <f t="shared" si="7"/>
        <v>Gravity Sewer ManholesManhole2.3</v>
      </c>
      <c r="C272" t="s">
        <v>613</v>
      </c>
      <c r="D272">
        <v>2.2999999999999998</v>
      </c>
      <c r="E272">
        <v>4228</v>
      </c>
      <c r="H272" s="8"/>
    </row>
    <row r="273" spans="1:8" x14ac:dyDescent="0.3">
      <c r="A273" s="6" t="str">
        <f t="shared" si="7"/>
        <v>Gravity Sewer ManholesManhole2.33</v>
      </c>
      <c r="C273" t="s">
        <v>613</v>
      </c>
      <c r="D273">
        <v>2.33</v>
      </c>
      <c r="E273">
        <v>4258</v>
      </c>
      <c r="H273" s="8"/>
    </row>
    <row r="274" spans="1:8" x14ac:dyDescent="0.3">
      <c r="A274" s="6" t="str">
        <f t="shared" si="7"/>
        <v>Gravity Sewer ManholesManhole2.34</v>
      </c>
      <c r="C274" t="s">
        <v>613</v>
      </c>
      <c r="D274">
        <v>2.34</v>
      </c>
      <c r="E274">
        <v>4268</v>
      </c>
      <c r="H274" s="8"/>
    </row>
    <row r="275" spans="1:8" x14ac:dyDescent="0.3">
      <c r="A275" s="6" t="str">
        <f t="shared" si="7"/>
        <v>Gravity Sewer ManholesManhole2.35</v>
      </c>
      <c r="C275" t="s">
        <v>613</v>
      </c>
      <c r="D275">
        <v>2.35</v>
      </c>
      <c r="E275">
        <v>4278</v>
      </c>
      <c r="H275" s="8"/>
    </row>
    <row r="276" spans="1:8" x14ac:dyDescent="0.3">
      <c r="A276" s="6" t="str">
        <f t="shared" si="7"/>
        <v>Gravity Sewer ManholesManhole2.36</v>
      </c>
      <c r="C276" t="s">
        <v>613</v>
      </c>
      <c r="D276">
        <v>2.36</v>
      </c>
      <c r="E276">
        <v>4288</v>
      </c>
      <c r="H276" s="8"/>
    </row>
    <row r="277" spans="1:8" x14ac:dyDescent="0.3">
      <c r="A277" s="6" t="str">
        <f t="shared" si="7"/>
        <v>Gravity Sewer ManholesManhole2.37</v>
      </c>
      <c r="C277" t="s">
        <v>613</v>
      </c>
      <c r="D277">
        <v>2.37</v>
      </c>
      <c r="E277">
        <v>4298</v>
      </c>
      <c r="H277" s="8"/>
    </row>
    <row r="278" spans="1:8" x14ac:dyDescent="0.3">
      <c r="A278" s="6" t="str">
        <f t="shared" ref="A278:A341" si="8">CONCATENATE(A$147,C278,D278)</f>
        <v>Gravity Sewer ManholesManhole2.38</v>
      </c>
      <c r="C278" t="s">
        <v>613</v>
      </c>
      <c r="D278">
        <v>2.38</v>
      </c>
      <c r="E278">
        <v>4308</v>
      </c>
      <c r="H278" s="8"/>
    </row>
    <row r="279" spans="1:8" x14ac:dyDescent="0.3">
      <c r="A279" s="6" t="str">
        <f t="shared" si="8"/>
        <v>Gravity Sewer ManholesManhole2.39</v>
      </c>
      <c r="C279" t="s">
        <v>613</v>
      </c>
      <c r="D279">
        <v>2.39</v>
      </c>
      <c r="E279">
        <v>4318</v>
      </c>
      <c r="H279" s="8"/>
    </row>
    <row r="280" spans="1:8" x14ac:dyDescent="0.3">
      <c r="A280" s="6" t="str">
        <f t="shared" si="8"/>
        <v>Gravity Sewer ManholesManhole2.4</v>
      </c>
      <c r="C280" t="s">
        <v>613</v>
      </c>
      <c r="D280">
        <v>2.4</v>
      </c>
      <c r="E280">
        <v>4328</v>
      </c>
      <c r="H280" s="8"/>
    </row>
    <row r="281" spans="1:8" x14ac:dyDescent="0.3">
      <c r="A281" s="6" t="str">
        <f t="shared" si="8"/>
        <v>Gravity Sewer ManholesManhole2.42</v>
      </c>
      <c r="C281" t="s">
        <v>613</v>
      </c>
      <c r="D281">
        <v>2.42</v>
      </c>
      <c r="E281">
        <v>4348</v>
      </c>
      <c r="H281" s="8"/>
    </row>
    <row r="282" spans="1:8" x14ac:dyDescent="0.3">
      <c r="A282" s="6" t="str">
        <f t="shared" si="8"/>
        <v>Gravity Sewer ManholesManhole2.45</v>
      </c>
      <c r="C282" t="s">
        <v>613</v>
      </c>
      <c r="D282">
        <v>2.4500000000000002</v>
      </c>
      <c r="E282">
        <v>4378</v>
      </c>
      <c r="H282" s="8"/>
    </row>
    <row r="283" spans="1:8" x14ac:dyDescent="0.3">
      <c r="A283" s="6" t="str">
        <f t="shared" si="8"/>
        <v>Gravity Sewer ManholesManhole2.47</v>
      </c>
      <c r="C283" t="s">
        <v>613</v>
      </c>
      <c r="D283">
        <v>2.4700000000000002</v>
      </c>
      <c r="E283">
        <v>4398</v>
      </c>
      <c r="H283" s="8"/>
    </row>
    <row r="284" spans="1:8" x14ac:dyDescent="0.3">
      <c r="A284" s="6" t="str">
        <f t="shared" si="8"/>
        <v>Gravity Sewer ManholesManhole2.48</v>
      </c>
      <c r="C284" t="s">
        <v>613</v>
      </c>
      <c r="D284">
        <v>2.48</v>
      </c>
      <c r="E284">
        <v>4408</v>
      </c>
      <c r="H284" s="8"/>
    </row>
    <row r="285" spans="1:8" x14ac:dyDescent="0.3">
      <c r="A285" s="6" t="str">
        <f t="shared" si="8"/>
        <v>Gravity Sewer ManholesManhole2.5</v>
      </c>
      <c r="C285" t="s">
        <v>613</v>
      </c>
      <c r="D285">
        <v>2.5</v>
      </c>
      <c r="E285">
        <v>4027</v>
      </c>
      <c r="H285" s="8"/>
    </row>
    <row r="286" spans="1:8" x14ac:dyDescent="0.3">
      <c r="A286" s="6" t="str">
        <f t="shared" si="8"/>
        <v>Gravity Sewer ManholesManhole2.51</v>
      </c>
      <c r="C286" t="s">
        <v>613</v>
      </c>
      <c r="D286">
        <v>2.5099999999999998</v>
      </c>
      <c r="E286">
        <v>4439</v>
      </c>
      <c r="H286" s="8"/>
    </row>
    <row r="287" spans="1:8" x14ac:dyDescent="0.3">
      <c r="A287" s="6" t="str">
        <f t="shared" si="8"/>
        <v>Gravity Sewer ManholesManhole2.52</v>
      </c>
      <c r="C287" t="s">
        <v>613</v>
      </c>
      <c r="D287">
        <v>2.52</v>
      </c>
      <c r="E287">
        <v>4449</v>
      </c>
      <c r="H287" s="8"/>
    </row>
    <row r="288" spans="1:8" x14ac:dyDescent="0.3">
      <c r="A288" s="6" t="str">
        <f t="shared" si="8"/>
        <v>Gravity Sewer ManholesManhole2.54</v>
      </c>
      <c r="C288" t="s">
        <v>613</v>
      </c>
      <c r="D288">
        <v>2.54</v>
      </c>
      <c r="E288">
        <v>4469</v>
      </c>
      <c r="H288" s="8"/>
    </row>
    <row r="289" spans="1:8" x14ac:dyDescent="0.3">
      <c r="A289" s="6" t="str">
        <f t="shared" si="8"/>
        <v>Gravity Sewer ManholesManhole2.55</v>
      </c>
      <c r="C289" t="s">
        <v>613</v>
      </c>
      <c r="D289">
        <v>2.5499999999999998</v>
      </c>
      <c r="E289">
        <v>4479</v>
      </c>
      <c r="H289" s="8"/>
    </row>
    <row r="290" spans="1:8" x14ac:dyDescent="0.3">
      <c r="A290" s="6" t="str">
        <f t="shared" si="8"/>
        <v>Gravity Sewer ManholesManhole2.57</v>
      </c>
      <c r="C290" t="s">
        <v>613</v>
      </c>
      <c r="D290">
        <v>2.57</v>
      </c>
      <c r="E290">
        <v>4499</v>
      </c>
      <c r="H290" s="8"/>
    </row>
    <row r="291" spans="1:8" x14ac:dyDescent="0.3">
      <c r="A291" s="6" t="str">
        <f t="shared" si="8"/>
        <v>Gravity Sewer ManholesManhole2.58</v>
      </c>
      <c r="C291" t="s">
        <v>613</v>
      </c>
      <c r="D291">
        <v>2.58</v>
      </c>
      <c r="E291">
        <v>4509</v>
      </c>
      <c r="H291" s="8"/>
    </row>
    <row r="292" spans="1:8" x14ac:dyDescent="0.3">
      <c r="A292" s="6" t="str">
        <f t="shared" si="8"/>
        <v>Gravity Sewer ManholesManhole2.59</v>
      </c>
      <c r="C292" t="s">
        <v>613</v>
      </c>
      <c r="D292">
        <v>2.59</v>
      </c>
      <c r="E292">
        <v>4519</v>
      </c>
      <c r="H292" s="8"/>
    </row>
    <row r="293" spans="1:8" x14ac:dyDescent="0.3">
      <c r="A293" s="6" t="str">
        <f t="shared" si="8"/>
        <v>Gravity Sewer ManholesManhole2.6</v>
      </c>
      <c r="C293" t="s">
        <v>613</v>
      </c>
      <c r="D293">
        <v>2.6</v>
      </c>
      <c r="E293">
        <v>4529</v>
      </c>
      <c r="H293" s="8"/>
    </row>
    <row r="294" spans="1:8" x14ac:dyDescent="0.3">
      <c r="A294" s="6" t="str">
        <f t="shared" si="8"/>
        <v>Gravity Sewer ManholesManhole2.61</v>
      </c>
      <c r="C294" t="s">
        <v>613</v>
      </c>
      <c r="D294">
        <v>2.61</v>
      </c>
      <c r="E294">
        <v>4539</v>
      </c>
      <c r="H294" s="8"/>
    </row>
    <row r="295" spans="1:8" x14ac:dyDescent="0.3">
      <c r="A295" s="6" t="str">
        <f t="shared" si="8"/>
        <v>Gravity Sewer ManholesManhole2.62</v>
      </c>
      <c r="C295" t="s">
        <v>613</v>
      </c>
      <c r="D295">
        <v>2.62</v>
      </c>
      <c r="E295">
        <v>4549</v>
      </c>
      <c r="H295" s="8"/>
    </row>
    <row r="296" spans="1:8" x14ac:dyDescent="0.3">
      <c r="A296" s="6" t="str">
        <f t="shared" si="8"/>
        <v>Gravity Sewer ManholesManhole2.63</v>
      </c>
      <c r="C296" t="s">
        <v>613</v>
      </c>
      <c r="D296">
        <v>2.63</v>
      </c>
      <c r="E296">
        <v>4559</v>
      </c>
      <c r="H296" s="8"/>
    </row>
    <row r="297" spans="1:8" x14ac:dyDescent="0.3">
      <c r="A297" s="6" t="str">
        <f t="shared" si="8"/>
        <v>Gravity Sewer ManholesManhole2.65</v>
      </c>
      <c r="C297" t="s">
        <v>613</v>
      </c>
      <c r="D297">
        <v>2.65</v>
      </c>
      <c r="E297">
        <v>4579</v>
      </c>
      <c r="H297" s="8"/>
    </row>
    <row r="298" spans="1:8" x14ac:dyDescent="0.3">
      <c r="A298" s="6" t="str">
        <f t="shared" si="8"/>
        <v>Gravity Sewer ManholesManhole2.66</v>
      </c>
      <c r="C298" t="s">
        <v>613</v>
      </c>
      <c r="D298">
        <v>2.66</v>
      </c>
      <c r="E298">
        <v>4589</v>
      </c>
      <c r="H298" s="8"/>
    </row>
    <row r="299" spans="1:8" x14ac:dyDescent="0.3">
      <c r="A299" s="6" t="str">
        <f t="shared" si="8"/>
        <v>Gravity Sewer ManholesManhole2.67</v>
      </c>
      <c r="C299" t="s">
        <v>613</v>
      </c>
      <c r="D299">
        <v>2.67</v>
      </c>
      <c r="E299">
        <v>4599</v>
      </c>
      <c r="H299" s="8"/>
    </row>
    <row r="300" spans="1:8" x14ac:dyDescent="0.3">
      <c r="A300" s="6" t="str">
        <f t="shared" si="8"/>
        <v>Gravity Sewer ManholesManhole2.68</v>
      </c>
      <c r="C300" t="s">
        <v>613</v>
      </c>
      <c r="D300">
        <v>2.68</v>
      </c>
      <c r="E300">
        <v>4609</v>
      </c>
      <c r="H300" s="8"/>
    </row>
    <row r="301" spans="1:8" x14ac:dyDescent="0.3">
      <c r="A301" s="6" t="str">
        <f t="shared" si="8"/>
        <v>Gravity Sewer ManholesManhole2.69</v>
      </c>
      <c r="C301" t="s">
        <v>613</v>
      </c>
      <c r="D301">
        <v>2.69</v>
      </c>
      <c r="E301">
        <v>4619</v>
      </c>
      <c r="H301" s="8"/>
    </row>
    <row r="302" spans="1:8" x14ac:dyDescent="0.3">
      <c r="A302" s="6" t="str">
        <f t="shared" si="8"/>
        <v>Gravity Sewer ManholesManhole2.73</v>
      </c>
      <c r="C302" t="s">
        <v>613</v>
      </c>
      <c r="D302">
        <v>2.73</v>
      </c>
      <c r="E302">
        <v>4659</v>
      </c>
      <c r="H302" s="8"/>
    </row>
    <row r="303" spans="1:8" x14ac:dyDescent="0.3">
      <c r="A303" s="6" t="str">
        <f t="shared" si="8"/>
        <v>Gravity Sewer ManholesManhole2.75</v>
      </c>
      <c r="C303" t="s">
        <v>613</v>
      </c>
      <c r="D303">
        <v>2.75</v>
      </c>
      <c r="E303">
        <v>4679</v>
      </c>
      <c r="H303" s="8"/>
    </row>
    <row r="304" spans="1:8" x14ac:dyDescent="0.3">
      <c r="A304" s="6" t="str">
        <f t="shared" si="8"/>
        <v>Gravity Sewer ManholesManhole2.76</v>
      </c>
      <c r="C304" t="s">
        <v>613</v>
      </c>
      <c r="D304">
        <v>2.76</v>
      </c>
      <c r="E304">
        <v>4689</v>
      </c>
      <c r="H304" s="8"/>
    </row>
    <row r="305" spans="1:8" x14ac:dyDescent="0.3">
      <c r="A305" s="6" t="str">
        <f t="shared" si="8"/>
        <v>Gravity Sewer ManholesManhole2.79</v>
      </c>
      <c r="C305" t="s">
        <v>613</v>
      </c>
      <c r="D305">
        <v>2.79</v>
      </c>
      <c r="E305">
        <v>4719</v>
      </c>
      <c r="H305" s="8"/>
    </row>
    <row r="306" spans="1:8" x14ac:dyDescent="0.3">
      <c r="A306" s="6" t="str">
        <f t="shared" si="8"/>
        <v>Gravity Sewer ManholesManhole2.84</v>
      </c>
      <c r="C306" t="s">
        <v>613</v>
      </c>
      <c r="D306">
        <v>2.84</v>
      </c>
      <c r="E306">
        <v>4770</v>
      </c>
      <c r="H306" s="8"/>
    </row>
    <row r="307" spans="1:8" x14ac:dyDescent="0.3">
      <c r="A307" s="6" t="str">
        <f t="shared" si="8"/>
        <v>Gravity Sewer ManholesManhole2.87</v>
      </c>
      <c r="C307" t="s">
        <v>613</v>
      </c>
      <c r="D307">
        <v>2.87</v>
      </c>
      <c r="E307">
        <v>4800</v>
      </c>
      <c r="H307" s="8"/>
    </row>
    <row r="308" spans="1:8" x14ac:dyDescent="0.3">
      <c r="A308" s="6" t="str">
        <f t="shared" si="8"/>
        <v>Gravity Sewer ManholesManhole2.88</v>
      </c>
      <c r="C308" t="s">
        <v>613</v>
      </c>
      <c r="D308">
        <v>2.88</v>
      </c>
      <c r="E308">
        <v>4810</v>
      </c>
      <c r="H308" s="8"/>
    </row>
    <row r="309" spans="1:8" x14ac:dyDescent="0.3">
      <c r="A309" s="6" t="str">
        <f t="shared" si="8"/>
        <v>Gravity Sewer ManholesManhole2.89</v>
      </c>
      <c r="C309" t="s">
        <v>613</v>
      </c>
      <c r="D309">
        <v>2.89</v>
      </c>
      <c r="E309">
        <v>4820</v>
      </c>
      <c r="H309" s="8"/>
    </row>
    <row r="310" spans="1:8" x14ac:dyDescent="0.3">
      <c r="A310" s="6" t="str">
        <f t="shared" si="8"/>
        <v>Gravity Sewer ManholesManhole2.92</v>
      </c>
      <c r="C310" t="s">
        <v>613</v>
      </c>
      <c r="D310">
        <v>2.92</v>
      </c>
      <c r="E310">
        <v>4850</v>
      </c>
      <c r="H310" s="8"/>
    </row>
    <row r="311" spans="1:8" x14ac:dyDescent="0.3">
      <c r="A311" s="6" t="str">
        <f t="shared" si="8"/>
        <v>Gravity Sewer ManholesManhole2.93</v>
      </c>
      <c r="C311" t="s">
        <v>613</v>
      </c>
      <c r="D311">
        <v>2.93</v>
      </c>
      <c r="E311">
        <v>4860</v>
      </c>
      <c r="H311" s="8"/>
    </row>
    <row r="312" spans="1:8" x14ac:dyDescent="0.3">
      <c r="A312" s="6" t="str">
        <f t="shared" si="8"/>
        <v>Gravity Sewer ManholesManhole2.96</v>
      </c>
      <c r="C312" t="s">
        <v>613</v>
      </c>
      <c r="D312">
        <v>2.96</v>
      </c>
      <c r="E312">
        <v>4890</v>
      </c>
      <c r="H312" s="8"/>
    </row>
    <row r="313" spans="1:8" x14ac:dyDescent="0.3">
      <c r="A313" s="6" t="str">
        <f t="shared" si="8"/>
        <v>Gravity Sewer ManholesManhole2.97</v>
      </c>
      <c r="C313" t="s">
        <v>613</v>
      </c>
      <c r="D313">
        <v>2.97</v>
      </c>
      <c r="E313">
        <v>4900</v>
      </c>
      <c r="H313" s="8"/>
    </row>
    <row r="314" spans="1:8" x14ac:dyDescent="0.3">
      <c r="A314" s="6" t="str">
        <f t="shared" si="8"/>
        <v>Gravity Sewer ManholesManhole2.98</v>
      </c>
      <c r="C314" t="s">
        <v>613</v>
      </c>
      <c r="D314">
        <v>2.98</v>
      </c>
      <c r="E314">
        <v>4910</v>
      </c>
      <c r="H314" s="8"/>
    </row>
    <row r="315" spans="1:8" x14ac:dyDescent="0.3">
      <c r="A315" s="6" t="str">
        <f t="shared" si="8"/>
        <v>Gravity Sewer ManholesManhole3</v>
      </c>
      <c r="C315" t="s">
        <v>613</v>
      </c>
      <c r="D315">
        <v>3</v>
      </c>
      <c r="E315">
        <v>4930</v>
      </c>
      <c r="H315" s="8"/>
    </row>
    <row r="316" spans="1:8" x14ac:dyDescent="0.3">
      <c r="A316" s="6" t="str">
        <f t="shared" si="8"/>
        <v>Gravity Sewer ManholesManhole3.01</v>
      </c>
      <c r="C316" t="s">
        <v>613</v>
      </c>
      <c r="D316">
        <v>3.01</v>
      </c>
      <c r="E316">
        <v>4940</v>
      </c>
      <c r="H316" s="8"/>
    </row>
    <row r="317" spans="1:8" x14ac:dyDescent="0.3">
      <c r="A317" s="6" t="str">
        <f t="shared" si="8"/>
        <v>Gravity Sewer ManholesManhole3.03</v>
      </c>
      <c r="C317" t="s">
        <v>613</v>
      </c>
      <c r="D317">
        <v>3.03</v>
      </c>
      <c r="E317">
        <v>4960</v>
      </c>
      <c r="H317" s="8"/>
    </row>
    <row r="318" spans="1:8" x14ac:dyDescent="0.3">
      <c r="A318" s="6" t="str">
        <f t="shared" si="8"/>
        <v>Gravity Sewer ManholesManhole3.03</v>
      </c>
      <c r="C318" t="s">
        <v>613</v>
      </c>
      <c r="D318">
        <v>3.03</v>
      </c>
      <c r="E318">
        <v>4960</v>
      </c>
      <c r="H318" s="8"/>
    </row>
    <row r="319" spans="1:8" x14ac:dyDescent="0.3">
      <c r="A319" s="6" t="str">
        <f t="shared" si="8"/>
        <v>Gravity Sewer ManholesManhole3.04</v>
      </c>
      <c r="C319" t="s">
        <v>613</v>
      </c>
      <c r="D319">
        <v>3.04</v>
      </c>
      <c r="E319">
        <v>4970</v>
      </c>
      <c r="H319" s="8"/>
    </row>
    <row r="320" spans="1:8" x14ac:dyDescent="0.3">
      <c r="A320" s="6" t="str">
        <f t="shared" si="8"/>
        <v>Gravity Sewer ManholesManhole3.05</v>
      </c>
      <c r="C320" t="s">
        <v>613</v>
      </c>
      <c r="D320">
        <v>3.05</v>
      </c>
      <c r="E320">
        <v>4980</v>
      </c>
      <c r="H320" s="8"/>
    </row>
    <row r="321" spans="1:8" x14ac:dyDescent="0.3">
      <c r="A321" s="6" t="str">
        <f t="shared" si="8"/>
        <v>Gravity Sewer ManholesManhole3.06</v>
      </c>
      <c r="C321" t="s">
        <v>613</v>
      </c>
      <c r="D321">
        <v>3.06</v>
      </c>
      <c r="E321">
        <v>4990</v>
      </c>
      <c r="H321" s="8"/>
    </row>
    <row r="322" spans="1:8" x14ac:dyDescent="0.3">
      <c r="A322" s="6" t="str">
        <f t="shared" si="8"/>
        <v>Gravity Sewer ManholesManhole3.08</v>
      </c>
      <c r="C322" t="s">
        <v>613</v>
      </c>
      <c r="D322">
        <v>3.08</v>
      </c>
      <c r="E322">
        <v>5010</v>
      </c>
      <c r="H322" s="8"/>
    </row>
    <row r="323" spans="1:8" x14ac:dyDescent="0.3">
      <c r="A323" s="6" t="str">
        <f t="shared" si="8"/>
        <v>Gravity Sewer ManholesManhole3.1</v>
      </c>
      <c r="C323" t="s">
        <v>613</v>
      </c>
      <c r="D323">
        <v>3.1</v>
      </c>
      <c r="E323">
        <v>5030</v>
      </c>
      <c r="H323" s="8"/>
    </row>
    <row r="324" spans="1:8" x14ac:dyDescent="0.3">
      <c r="A324" s="6" t="str">
        <f t="shared" si="8"/>
        <v>Gravity Sewer ManholesManhole3.11</v>
      </c>
      <c r="C324" t="s">
        <v>613</v>
      </c>
      <c r="D324">
        <v>3.11</v>
      </c>
      <c r="E324">
        <v>5040</v>
      </c>
      <c r="H324" s="8"/>
    </row>
    <row r="325" spans="1:8" x14ac:dyDescent="0.3">
      <c r="A325" s="6" t="str">
        <f t="shared" si="8"/>
        <v>Gravity Sewer ManholesManhole3.12</v>
      </c>
      <c r="C325" t="s">
        <v>613</v>
      </c>
      <c r="D325">
        <v>3.12</v>
      </c>
      <c r="E325">
        <v>5050</v>
      </c>
      <c r="H325" s="8"/>
    </row>
    <row r="326" spans="1:8" x14ac:dyDescent="0.3">
      <c r="A326" s="6" t="str">
        <f t="shared" si="8"/>
        <v>Gravity Sewer ManholesManhole3.2</v>
      </c>
      <c r="C326" t="s">
        <v>613</v>
      </c>
      <c r="D326">
        <v>3.2</v>
      </c>
      <c r="E326">
        <v>5131</v>
      </c>
      <c r="H326" s="8"/>
    </row>
    <row r="327" spans="1:8" x14ac:dyDescent="0.3">
      <c r="A327" s="6" t="str">
        <f t="shared" si="8"/>
        <v>Gravity Sewer ManholesManhole3.22</v>
      </c>
      <c r="C327" t="s">
        <v>613</v>
      </c>
      <c r="D327">
        <v>3.22</v>
      </c>
      <c r="E327">
        <v>5151</v>
      </c>
      <c r="H327" s="8"/>
    </row>
    <row r="328" spans="1:8" x14ac:dyDescent="0.3">
      <c r="A328" s="6" t="str">
        <f t="shared" si="8"/>
        <v>Gravity Sewer ManholesManhole3.23</v>
      </c>
      <c r="C328" t="s">
        <v>613</v>
      </c>
      <c r="D328">
        <v>3.23</v>
      </c>
      <c r="E328">
        <v>5161</v>
      </c>
      <c r="H328" s="8"/>
    </row>
    <row r="329" spans="1:8" x14ac:dyDescent="0.3">
      <c r="A329" s="6" t="str">
        <f t="shared" si="8"/>
        <v>Gravity Sewer ManholesManhole3.24</v>
      </c>
      <c r="C329" t="s">
        <v>613</v>
      </c>
      <c r="D329">
        <v>3.24</v>
      </c>
      <c r="E329">
        <v>5171</v>
      </c>
      <c r="H329" s="8"/>
    </row>
    <row r="330" spans="1:8" x14ac:dyDescent="0.3">
      <c r="A330" s="6" t="str">
        <f t="shared" si="8"/>
        <v>Gravity Sewer ManholesManhole3.25</v>
      </c>
      <c r="C330" t="s">
        <v>613</v>
      </c>
      <c r="D330">
        <v>3.25</v>
      </c>
      <c r="E330">
        <v>5181</v>
      </c>
      <c r="H330" s="8"/>
    </row>
    <row r="331" spans="1:8" x14ac:dyDescent="0.3">
      <c r="A331" s="6" t="str">
        <f t="shared" si="8"/>
        <v>Gravity Sewer ManholesManhole3.26</v>
      </c>
      <c r="C331" t="s">
        <v>613</v>
      </c>
      <c r="D331">
        <v>3.26</v>
      </c>
      <c r="E331">
        <v>5191</v>
      </c>
      <c r="H331" s="8"/>
    </row>
    <row r="332" spans="1:8" x14ac:dyDescent="0.3">
      <c r="A332" s="6" t="str">
        <f t="shared" si="8"/>
        <v>Gravity Sewer ManholesManhole3.27</v>
      </c>
      <c r="C332" t="s">
        <v>613</v>
      </c>
      <c r="D332">
        <v>3.27</v>
      </c>
      <c r="E332">
        <v>5201</v>
      </c>
      <c r="H332" s="8"/>
    </row>
    <row r="333" spans="1:8" x14ac:dyDescent="0.3">
      <c r="A333" s="6" t="str">
        <f t="shared" si="8"/>
        <v>Gravity Sewer ManholesManhole3.28</v>
      </c>
      <c r="C333" t="s">
        <v>613</v>
      </c>
      <c r="D333">
        <v>3.28</v>
      </c>
      <c r="E333">
        <v>5211</v>
      </c>
      <c r="H333" s="8"/>
    </row>
    <row r="334" spans="1:8" x14ac:dyDescent="0.3">
      <c r="A334" s="6" t="str">
        <f t="shared" si="8"/>
        <v>Gravity Sewer ManholesManhole3.29</v>
      </c>
      <c r="C334" t="s">
        <v>613</v>
      </c>
      <c r="D334">
        <v>3.29</v>
      </c>
      <c r="E334">
        <v>5221</v>
      </c>
      <c r="H334" s="8"/>
    </row>
    <row r="335" spans="1:8" x14ac:dyDescent="0.3">
      <c r="A335" s="6" t="str">
        <f t="shared" si="8"/>
        <v>Gravity Sewer ManholesManhole3.3</v>
      </c>
      <c r="C335" t="s">
        <v>613</v>
      </c>
      <c r="D335">
        <v>3.3</v>
      </c>
      <c r="E335">
        <v>5231</v>
      </c>
      <c r="H335" s="8"/>
    </row>
    <row r="336" spans="1:8" x14ac:dyDescent="0.3">
      <c r="A336" s="6" t="str">
        <f t="shared" si="8"/>
        <v>Gravity Sewer ManholesManhole3.33</v>
      </c>
      <c r="C336" t="s">
        <v>613</v>
      </c>
      <c r="D336">
        <v>3.33</v>
      </c>
      <c r="E336">
        <v>5261</v>
      </c>
      <c r="H336" s="8"/>
    </row>
    <row r="337" spans="1:8" x14ac:dyDescent="0.3">
      <c r="A337" s="6" t="str">
        <f t="shared" si="8"/>
        <v>Gravity Sewer ManholesManhole3.36</v>
      </c>
      <c r="C337" t="s">
        <v>613</v>
      </c>
      <c r="D337">
        <v>3.36</v>
      </c>
      <c r="E337">
        <v>5291</v>
      </c>
      <c r="H337" s="8"/>
    </row>
    <row r="338" spans="1:8" x14ac:dyDescent="0.3">
      <c r="A338" s="6" t="str">
        <f t="shared" si="8"/>
        <v>Gravity Sewer ManholesManhole3.38</v>
      </c>
      <c r="C338" t="s">
        <v>613</v>
      </c>
      <c r="D338">
        <v>3.38</v>
      </c>
      <c r="E338">
        <v>5311</v>
      </c>
      <c r="H338" s="8"/>
    </row>
    <row r="339" spans="1:8" x14ac:dyDescent="0.3">
      <c r="A339" s="6" t="str">
        <f t="shared" si="8"/>
        <v>Gravity Sewer ManholesManhole3.4</v>
      </c>
      <c r="C339" t="s">
        <v>613</v>
      </c>
      <c r="D339">
        <v>3.4</v>
      </c>
      <c r="E339">
        <v>5331</v>
      </c>
      <c r="H339" s="8"/>
    </row>
    <row r="340" spans="1:8" x14ac:dyDescent="0.3">
      <c r="A340" s="6" t="str">
        <f t="shared" si="8"/>
        <v>Gravity Sewer ManholesManhole3.41</v>
      </c>
      <c r="C340" t="s">
        <v>613</v>
      </c>
      <c r="D340">
        <v>3.41</v>
      </c>
      <c r="E340">
        <v>5341</v>
      </c>
      <c r="H340" s="8"/>
    </row>
    <row r="341" spans="1:8" x14ac:dyDescent="0.3">
      <c r="A341" s="6" t="str">
        <f t="shared" si="8"/>
        <v>Gravity Sewer ManholesManhole3.42</v>
      </c>
      <c r="C341" t="s">
        <v>613</v>
      </c>
      <c r="D341">
        <v>3.42</v>
      </c>
      <c r="E341">
        <v>5351</v>
      </c>
      <c r="H341" s="8"/>
    </row>
    <row r="342" spans="1:8" x14ac:dyDescent="0.3">
      <c r="A342" s="6" t="str">
        <f t="shared" ref="A342:A405" si="9">CONCATENATE(A$147,C342,D342)</f>
        <v>Gravity Sewer ManholesManhole3.43</v>
      </c>
      <c r="C342" t="s">
        <v>613</v>
      </c>
      <c r="D342">
        <v>3.43</v>
      </c>
      <c r="E342">
        <v>5361</v>
      </c>
      <c r="H342" s="8"/>
    </row>
    <row r="343" spans="1:8" x14ac:dyDescent="0.3">
      <c r="A343" s="6" t="str">
        <f t="shared" si="9"/>
        <v>Gravity Sewer ManholesManhole3.45</v>
      </c>
      <c r="C343" t="s">
        <v>613</v>
      </c>
      <c r="D343">
        <v>3.45</v>
      </c>
      <c r="E343">
        <v>5381</v>
      </c>
      <c r="H343" s="8"/>
    </row>
    <row r="344" spans="1:8" x14ac:dyDescent="0.3">
      <c r="A344" s="6" t="str">
        <f t="shared" si="9"/>
        <v>Gravity Sewer ManholesManhole3.46</v>
      </c>
      <c r="C344" t="s">
        <v>613</v>
      </c>
      <c r="D344">
        <v>3.46</v>
      </c>
      <c r="E344">
        <v>5392</v>
      </c>
      <c r="H344" s="8"/>
    </row>
    <row r="345" spans="1:8" x14ac:dyDescent="0.3">
      <c r="A345" s="6" t="str">
        <f t="shared" si="9"/>
        <v>Gravity Sewer ManholesManhole3.47</v>
      </c>
      <c r="C345" t="s">
        <v>613</v>
      </c>
      <c r="D345">
        <v>3.47</v>
      </c>
      <c r="E345">
        <v>5402</v>
      </c>
      <c r="H345" s="8"/>
    </row>
    <row r="346" spans="1:8" x14ac:dyDescent="0.3">
      <c r="A346" s="6" t="str">
        <f t="shared" si="9"/>
        <v>Gravity Sewer ManholesManhole3.5</v>
      </c>
      <c r="C346" t="s">
        <v>613</v>
      </c>
      <c r="D346">
        <v>3.5</v>
      </c>
      <c r="E346">
        <v>5432</v>
      </c>
      <c r="H346" s="8"/>
    </row>
    <row r="347" spans="1:8" x14ac:dyDescent="0.3">
      <c r="A347" s="6" t="str">
        <f t="shared" si="9"/>
        <v>Gravity Sewer ManholesManhole3.52</v>
      </c>
      <c r="C347" t="s">
        <v>613</v>
      </c>
      <c r="D347">
        <v>3.52</v>
      </c>
      <c r="E347">
        <v>5452</v>
      </c>
      <c r="H347" s="8"/>
    </row>
    <row r="348" spans="1:8" x14ac:dyDescent="0.3">
      <c r="A348" s="6" t="str">
        <f t="shared" si="9"/>
        <v>Gravity Sewer ManholesManhole3.53</v>
      </c>
      <c r="C348" t="s">
        <v>613</v>
      </c>
      <c r="D348">
        <v>3.53</v>
      </c>
      <c r="E348">
        <v>5462</v>
      </c>
      <c r="H348" s="8"/>
    </row>
    <row r="349" spans="1:8" x14ac:dyDescent="0.3">
      <c r="A349" s="6" t="str">
        <f t="shared" si="9"/>
        <v>Gravity Sewer ManholesManhole3.56</v>
      </c>
      <c r="C349" t="s">
        <v>613</v>
      </c>
      <c r="D349">
        <v>3.56</v>
      </c>
      <c r="E349">
        <v>5492</v>
      </c>
      <c r="H349" s="8"/>
    </row>
    <row r="350" spans="1:8" x14ac:dyDescent="0.3">
      <c r="A350" s="6" t="str">
        <f t="shared" si="9"/>
        <v>Gravity Sewer ManholesManhole3.57</v>
      </c>
      <c r="C350" t="s">
        <v>613</v>
      </c>
      <c r="D350">
        <v>3.57</v>
      </c>
      <c r="E350">
        <v>5502</v>
      </c>
      <c r="H350" s="8"/>
    </row>
    <row r="351" spans="1:8" x14ac:dyDescent="0.3">
      <c r="A351" s="6" t="str">
        <f t="shared" si="9"/>
        <v>Gravity Sewer ManholesManhole3.58</v>
      </c>
      <c r="C351" t="s">
        <v>613</v>
      </c>
      <c r="D351">
        <v>3.58</v>
      </c>
      <c r="E351">
        <v>5512</v>
      </c>
      <c r="H351" s="8"/>
    </row>
    <row r="352" spans="1:8" x14ac:dyDescent="0.3">
      <c r="A352" s="6" t="str">
        <f t="shared" si="9"/>
        <v>Gravity Sewer ManholesManhole3.6</v>
      </c>
      <c r="C352" t="s">
        <v>613</v>
      </c>
      <c r="D352">
        <v>3.6</v>
      </c>
      <c r="E352">
        <v>5532</v>
      </c>
      <c r="H352" s="8"/>
    </row>
    <row r="353" spans="1:8" x14ac:dyDescent="0.3">
      <c r="A353" s="6" t="str">
        <f t="shared" si="9"/>
        <v>Gravity Sewer ManholesManhole3.61</v>
      </c>
      <c r="C353" t="s">
        <v>613</v>
      </c>
      <c r="D353">
        <v>3.61</v>
      </c>
      <c r="E353">
        <v>5542</v>
      </c>
      <c r="H353" s="8"/>
    </row>
    <row r="354" spans="1:8" x14ac:dyDescent="0.3">
      <c r="A354" s="6" t="str">
        <f t="shared" si="9"/>
        <v>Gravity Sewer ManholesManhole3.64</v>
      </c>
      <c r="C354" t="s">
        <v>613</v>
      </c>
      <c r="D354">
        <v>3.64</v>
      </c>
      <c r="E354">
        <v>5572</v>
      </c>
      <c r="H354" s="8"/>
    </row>
    <row r="355" spans="1:8" x14ac:dyDescent="0.3">
      <c r="A355" s="6" t="str">
        <f t="shared" si="9"/>
        <v>Gravity Sewer ManholesManhole3.65</v>
      </c>
      <c r="C355" t="s">
        <v>613</v>
      </c>
      <c r="D355">
        <v>3.65</v>
      </c>
      <c r="E355">
        <v>5582</v>
      </c>
      <c r="H355" s="8"/>
    </row>
    <row r="356" spans="1:8" x14ac:dyDescent="0.3">
      <c r="A356" s="6" t="str">
        <f t="shared" si="9"/>
        <v>Gravity Sewer ManholesManhole3.66</v>
      </c>
      <c r="C356" t="s">
        <v>613</v>
      </c>
      <c r="D356">
        <v>3.66</v>
      </c>
      <c r="E356">
        <v>5592</v>
      </c>
      <c r="H356" s="8"/>
    </row>
    <row r="357" spans="1:8" x14ac:dyDescent="0.3">
      <c r="A357" s="6" t="str">
        <f t="shared" si="9"/>
        <v>Gravity Sewer ManholesManhole3.67</v>
      </c>
      <c r="C357" t="s">
        <v>613</v>
      </c>
      <c r="D357">
        <v>3.67</v>
      </c>
      <c r="E357">
        <v>5602</v>
      </c>
      <c r="H357" s="8"/>
    </row>
    <row r="358" spans="1:8" x14ac:dyDescent="0.3">
      <c r="A358" s="6" t="str">
        <f t="shared" si="9"/>
        <v>Gravity Sewer ManholesManhole3.69</v>
      </c>
      <c r="C358" t="s">
        <v>613</v>
      </c>
      <c r="D358">
        <v>3.69</v>
      </c>
      <c r="E358">
        <v>5622</v>
      </c>
      <c r="H358" s="8"/>
    </row>
    <row r="359" spans="1:8" x14ac:dyDescent="0.3">
      <c r="A359" s="6" t="str">
        <f t="shared" si="9"/>
        <v>Gravity Sewer ManholesManhole3.71</v>
      </c>
      <c r="C359" t="s">
        <v>613</v>
      </c>
      <c r="D359">
        <v>3.71</v>
      </c>
      <c r="E359">
        <v>5642</v>
      </c>
      <c r="H359" s="8"/>
    </row>
    <row r="360" spans="1:8" x14ac:dyDescent="0.3">
      <c r="A360" s="6" t="str">
        <f t="shared" si="9"/>
        <v>Gravity Sewer ManholesManhole3.73</v>
      </c>
      <c r="C360" t="s">
        <v>613</v>
      </c>
      <c r="D360">
        <v>3.73</v>
      </c>
      <c r="E360">
        <v>5662</v>
      </c>
      <c r="H360" s="8"/>
    </row>
    <row r="361" spans="1:8" x14ac:dyDescent="0.3">
      <c r="A361" s="6" t="str">
        <f t="shared" si="9"/>
        <v>Gravity Sewer ManholesManhole3.74</v>
      </c>
      <c r="C361" t="s">
        <v>613</v>
      </c>
      <c r="D361">
        <v>3.74</v>
      </c>
      <c r="E361">
        <v>5672</v>
      </c>
      <c r="H361" s="8"/>
    </row>
    <row r="362" spans="1:8" x14ac:dyDescent="0.3">
      <c r="A362" s="6" t="str">
        <f t="shared" si="9"/>
        <v>Gravity Sewer ManholesManhole3.75</v>
      </c>
      <c r="C362" t="s">
        <v>613</v>
      </c>
      <c r="D362">
        <v>3.75</v>
      </c>
      <c r="E362">
        <v>5682</v>
      </c>
      <c r="H362" s="8"/>
    </row>
    <row r="363" spans="1:8" x14ac:dyDescent="0.3">
      <c r="A363" s="6" t="str">
        <f t="shared" si="9"/>
        <v>Gravity Sewer ManholesManhole3.76</v>
      </c>
      <c r="C363" t="s">
        <v>613</v>
      </c>
      <c r="D363">
        <v>3.76</v>
      </c>
      <c r="E363">
        <v>5692</v>
      </c>
      <c r="H363" s="8"/>
    </row>
    <row r="364" spans="1:8" x14ac:dyDescent="0.3">
      <c r="A364" s="6" t="str">
        <f t="shared" si="9"/>
        <v>Gravity Sewer ManholesManhole3.8</v>
      </c>
      <c r="C364" t="s">
        <v>613</v>
      </c>
      <c r="D364">
        <v>3.8</v>
      </c>
      <c r="E364">
        <v>5733</v>
      </c>
      <c r="H364" s="8"/>
    </row>
    <row r="365" spans="1:8" x14ac:dyDescent="0.3">
      <c r="A365" s="6" t="str">
        <f t="shared" si="9"/>
        <v>Gravity Sewer ManholesManhole3.81</v>
      </c>
      <c r="C365" t="s">
        <v>613</v>
      </c>
      <c r="D365">
        <v>3.81</v>
      </c>
      <c r="E365">
        <v>5743</v>
      </c>
      <c r="H365" s="8"/>
    </row>
    <row r="366" spans="1:8" x14ac:dyDescent="0.3">
      <c r="A366" s="6" t="str">
        <f t="shared" si="9"/>
        <v>Gravity Sewer ManholesManhole3.82</v>
      </c>
      <c r="C366" t="s">
        <v>613</v>
      </c>
      <c r="D366">
        <v>3.82</v>
      </c>
      <c r="E366">
        <v>5753</v>
      </c>
      <c r="H366" s="8"/>
    </row>
    <row r="367" spans="1:8" x14ac:dyDescent="0.3">
      <c r="A367" s="6" t="str">
        <f t="shared" si="9"/>
        <v>Gravity Sewer ManholesManhole3.85</v>
      </c>
      <c r="C367" t="s">
        <v>613</v>
      </c>
      <c r="D367">
        <v>3.85</v>
      </c>
      <c r="E367">
        <v>5783</v>
      </c>
      <c r="H367" s="8"/>
    </row>
    <row r="368" spans="1:8" x14ac:dyDescent="0.3">
      <c r="A368" s="6" t="str">
        <f t="shared" si="9"/>
        <v>Gravity Sewer ManholesManhole3.88</v>
      </c>
      <c r="C368" t="s">
        <v>613</v>
      </c>
      <c r="D368">
        <v>3.88</v>
      </c>
      <c r="E368">
        <v>5813</v>
      </c>
      <c r="H368" s="8"/>
    </row>
    <row r="369" spans="1:8" x14ac:dyDescent="0.3">
      <c r="A369" s="6" t="str">
        <f t="shared" si="9"/>
        <v>Gravity Sewer ManholesManhole3.89</v>
      </c>
      <c r="C369" t="s">
        <v>613</v>
      </c>
      <c r="D369">
        <v>3.89</v>
      </c>
      <c r="E369">
        <v>5823</v>
      </c>
      <c r="H369" s="8"/>
    </row>
    <row r="370" spans="1:8" x14ac:dyDescent="0.3">
      <c r="A370" s="6" t="str">
        <f t="shared" si="9"/>
        <v>Gravity Sewer ManholesManhole3.92</v>
      </c>
      <c r="C370" t="s">
        <v>613</v>
      </c>
      <c r="D370">
        <v>3.92</v>
      </c>
      <c r="E370">
        <v>5853</v>
      </c>
      <c r="H370" s="8"/>
    </row>
    <row r="371" spans="1:8" x14ac:dyDescent="0.3">
      <c r="A371" s="6" t="str">
        <f t="shared" si="9"/>
        <v>Gravity Sewer ManholesManhole3.97</v>
      </c>
      <c r="C371" t="s">
        <v>613</v>
      </c>
      <c r="D371">
        <v>3.97</v>
      </c>
      <c r="E371">
        <v>5903</v>
      </c>
      <c r="H371" s="8"/>
    </row>
    <row r="372" spans="1:8" x14ac:dyDescent="0.3">
      <c r="A372" s="6" t="str">
        <f t="shared" si="9"/>
        <v>Gravity Sewer ManholesManhole3.98</v>
      </c>
      <c r="C372" t="s">
        <v>613</v>
      </c>
      <c r="D372">
        <v>3.98</v>
      </c>
      <c r="E372">
        <v>5913</v>
      </c>
      <c r="H372" s="8"/>
    </row>
    <row r="373" spans="1:8" x14ac:dyDescent="0.3">
      <c r="A373" s="6" t="str">
        <f t="shared" si="9"/>
        <v>Gravity Sewer ManholesManhole3.99</v>
      </c>
      <c r="C373" t="s">
        <v>613</v>
      </c>
      <c r="D373">
        <v>3.99</v>
      </c>
      <c r="E373">
        <v>5923</v>
      </c>
      <c r="H373" s="8"/>
    </row>
    <row r="374" spans="1:8" x14ac:dyDescent="0.3">
      <c r="A374" s="6" t="str">
        <f t="shared" si="9"/>
        <v>Gravity Sewer ManholesManhole4</v>
      </c>
      <c r="C374" t="s">
        <v>613</v>
      </c>
      <c r="D374">
        <v>4</v>
      </c>
      <c r="E374">
        <v>5933</v>
      </c>
      <c r="H374" s="8"/>
    </row>
    <row r="375" spans="1:8" x14ac:dyDescent="0.3">
      <c r="A375" s="6" t="str">
        <f t="shared" si="9"/>
        <v>Gravity Sewer ManholesManhole4.01</v>
      </c>
      <c r="C375" t="s">
        <v>613</v>
      </c>
      <c r="D375">
        <v>4.01</v>
      </c>
      <c r="E375">
        <v>5943</v>
      </c>
      <c r="H375" s="8"/>
    </row>
    <row r="376" spans="1:8" x14ac:dyDescent="0.3">
      <c r="A376" s="6" t="str">
        <f t="shared" si="9"/>
        <v>Gravity Sewer ManholesManhole4.02</v>
      </c>
      <c r="C376" t="s">
        <v>613</v>
      </c>
      <c r="D376">
        <v>4.0199999999999996</v>
      </c>
      <c r="E376">
        <v>5953</v>
      </c>
      <c r="H376" s="8"/>
    </row>
    <row r="377" spans="1:8" x14ac:dyDescent="0.3">
      <c r="A377" s="6" t="str">
        <f t="shared" si="9"/>
        <v>Gravity Sewer ManholesManhole4.05</v>
      </c>
      <c r="C377" t="s">
        <v>613</v>
      </c>
      <c r="D377">
        <v>4.05</v>
      </c>
      <c r="E377">
        <v>5983</v>
      </c>
      <c r="H377" s="8"/>
    </row>
    <row r="378" spans="1:8" x14ac:dyDescent="0.3">
      <c r="A378" s="6" t="str">
        <f t="shared" si="9"/>
        <v>Gravity Sewer ManholesManhole4.06</v>
      </c>
      <c r="C378" t="s">
        <v>613</v>
      </c>
      <c r="D378">
        <v>4.0599999999999996</v>
      </c>
      <c r="E378">
        <v>5993</v>
      </c>
      <c r="H378" s="8"/>
    </row>
    <row r="379" spans="1:8" x14ac:dyDescent="0.3">
      <c r="A379" s="6" t="str">
        <f t="shared" si="9"/>
        <v>Gravity Sewer ManholesManhole4.12</v>
      </c>
      <c r="C379" t="s">
        <v>613</v>
      </c>
      <c r="D379">
        <v>4.12</v>
      </c>
      <c r="E379">
        <v>6054</v>
      </c>
      <c r="H379" s="8"/>
    </row>
    <row r="380" spans="1:8" x14ac:dyDescent="0.3">
      <c r="A380" s="6" t="str">
        <f t="shared" si="9"/>
        <v>Gravity Sewer ManholesManhole4.19</v>
      </c>
      <c r="C380" t="s">
        <v>613</v>
      </c>
      <c r="D380">
        <v>4.1900000000000004</v>
      </c>
      <c r="E380">
        <v>6124</v>
      </c>
      <c r="H380" s="8"/>
    </row>
    <row r="381" spans="1:8" x14ac:dyDescent="0.3">
      <c r="A381" s="6" t="str">
        <f t="shared" si="9"/>
        <v>Gravity Sewer ManholesManhole4.21</v>
      </c>
      <c r="C381" t="s">
        <v>613</v>
      </c>
      <c r="D381">
        <v>4.21</v>
      </c>
      <c r="E381">
        <v>6144</v>
      </c>
      <c r="H381" s="8"/>
    </row>
    <row r="382" spans="1:8" x14ac:dyDescent="0.3">
      <c r="A382" s="6" t="str">
        <f t="shared" si="9"/>
        <v>Gravity Sewer ManholesManhole4.25</v>
      </c>
      <c r="C382" t="s">
        <v>613</v>
      </c>
      <c r="D382">
        <v>4.25</v>
      </c>
      <c r="E382">
        <v>6184</v>
      </c>
      <c r="H382" s="8"/>
    </row>
    <row r="383" spans="1:8" x14ac:dyDescent="0.3">
      <c r="A383" s="6" t="str">
        <f t="shared" si="9"/>
        <v>Gravity Sewer ManholesManhole4.26</v>
      </c>
      <c r="C383" t="s">
        <v>613</v>
      </c>
      <c r="D383">
        <v>4.26</v>
      </c>
      <c r="E383">
        <v>6194</v>
      </c>
      <c r="H383" s="8"/>
    </row>
    <row r="384" spans="1:8" x14ac:dyDescent="0.3">
      <c r="A384" s="6" t="str">
        <f t="shared" si="9"/>
        <v>Gravity Sewer ManholesManhole4.31</v>
      </c>
      <c r="C384" t="s">
        <v>613</v>
      </c>
      <c r="D384">
        <v>4.3099999999999996</v>
      </c>
      <c r="E384">
        <v>6244</v>
      </c>
      <c r="H384" s="8"/>
    </row>
    <row r="385" spans="1:8" x14ac:dyDescent="0.3">
      <c r="A385" s="6" t="str">
        <f t="shared" si="9"/>
        <v>Gravity Sewer ManholesManhole4.32</v>
      </c>
      <c r="C385" t="s">
        <v>613</v>
      </c>
      <c r="D385">
        <v>4.32</v>
      </c>
      <c r="E385">
        <v>6254</v>
      </c>
      <c r="H385" s="8"/>
    </row>
    <row r="386" spans="1:8" x14ac:dyDescent="0.3">
      <c r="A386" s="6" t="str">
        <f t="shared" si="9"/>
        <v>Gravity Sewer ManholesManhole4.33</v>
      </c>
      <c r="C386" t="s">
        <v>613</v>
      </c>
      <c r="D386">
        <v>4.33</v>
      </c>
      <c r="E386">
        <v>6264</v>
      </c>
      <c r="H386" s="8"/>
    </row>
    <row r="387" spans="1:8" x14ac:dyDescent="0.3">
      <c r="A387" s="6" t="str">
        <f t="shared" si="9"/>
        <v>Gravity Sewer ManholesManhole4.34</v>
      </c>
      <c r="C387" t="s">
        <v>613</v>
      </c>
      <c r="D387">
        <v>4.34</v>
      </c>
      <c r="E387">
        <v>6274</v>
      </c>
      <c r="H387" s="8"/>
    </row>
    <row r="388" spans="1:8" x14ac:dyDescent="0.3">
      <c r="A388" s="6" t="str">
        <f t="shared" si="9"/>
        <v>Gravity Sewer ManholesManhole4.35</v>
      </c>
      <c r="C388" t="s">
        <v>613</v>
      </c>
      <c r="D388">
        <v>4.3499999999999996</v>
      </c>
      <c r="E388">
        <v>6284</v>
      </c>
      <c r="H388" s="8"/>
    </row>
    <row r="389" spans="1:8" x14ac:dyDescent="0.3">
      <c r="A389" s="6" t="str">
        <f t="shared" si="9"/>
        <v>Gravity Sewer ManholesManhole4.38</v>
      </c>
      <c r="C389" t="s">
        <v>613</v>
      </c>
      <c r="D389">
        <v>4.38</v>
      </c>
      <c r="E389">
        <v>6314</v>
      </c>
      <c r="H389" s="8"/>
    </row>
    <row r="390" spans="1:8" x14ac:dyDescent="0.3">
      <c r="A390" s="6" t="str">
        <f t="shared" si="9"/>
        <v>Gravity Sewer ManholesManhole4.4</v>
      </c>
      <c r="C390" t="s">
        <v>613</v>
      </c>
      <c r="D390">
        <v>4.4000000000000004</v>
      </c>
      <c r="E390">
        <v>6334</v>
      </c>
      <c r="H390" s="8"/>
    </row>
    <row r="391" spans="1:8" x14ac:dyDescent="0.3">
      <c r="A391" s="6" t="str">
        <f t="shared" si="9"/>
        <v>Gravity Sewer ManholesManhole4.43</v>
      </c>
      <c r="C391" t="s">
        <v>613</v>
      </c>
      <c r="D391">
        <v>4.43</v>
      </c>
      <c r="E391">
        <v>6365</v>
      </c>
      <c r="H391" s="8"/>
    </row>
    <row r="392" spans="1:8" x14ac:dyDescent="0.3">
      <c r="A392" s="6" t="str">
        <f t="shared" si="9"/>
        <v>Gravity Sewer ManholesManhole4.49</v>
      </c>
      <c r="C392" t="s">
        <v>613</v>
      </c>
      <c r="D392">
        <v>4.49</v>
      </c>
      <c r="E392">
        <v>6425</v>
      </c>
      <c r="H392" s="8"/>
    </row>
    <row r="393" spans="1:8" x14ac:dyDescent="0.3">
      <c r="A393" s="6" t="str">
        <f t="shared" si="9"/>
        <v>Gravity Sewer ManholesManhole4.51</v>
      </c>
      <c r="C393" t="s">
        <v>613</v>
      </c>
      <c r="D393">
        <v>4.51</v>
      </c>
      <c r="E393">
        <v>6445</v>
      </c>
      <c r="H393" s="8"/>
    </row>
    <row r="394" spans="1:8" x14ac:dyDescent="0.3">
      <c r="A394" s="6" t="str">
        <f t="shared" si="9"/>
        <v>Gravity Sewer ManholesManhole4.55</v>
      </c>
      <c r="C394" t="s">
        <v>613</v>
      </c>
      <c r="D394">
        <v>4.55</v>
      </c>
      <c r="E394">
        <v>6485</v>
      </c>
      <c r="H394" s="8"/>
    </row>
    <row r="395" spans="1:8" x14ac:dyDescent="0.3">
      <c r="A395" s="6" t="str">
        <f t="shared" si="9"/>
        <v>Gravity Sewer ManholesManhole4.59</v>
      </c>
      <c r="C395" t="s">
        <v>613</v>
      </c>
      <c r="D395">
        <v>4.59</v>
      </c>
      <c r="E395">
        <v>6525</v>
      </c>
      <c r="H395" s="8"/>
    </row>
    <row r="396" spans="1:8" x14ac:dyDescent="0.3">
      <c r="A396" s="6" t="str">
        <f t="shared" si="9"/>
        <v>Gravity Sewer ManholesManhole4.6</v>
      </c>
      <c r="C396" t="s">
        <v>613</v>
      </c>
      <c r="D396">
        <v>4.5999999999999996</v>
      </c>
      <c r="E396">
        <v>6535</v>
      </c>
      <c r="H396" s="8"/>
    </row>
    <row r="397" spans="1:8" x14ac:dyDescent="0.3">
      <c r="A397" s="6" t="str">
        <f t="shared" si="9"/>
        <v>Gravity Sewer ManholesManhole4.62</v>
      </c>
      <c r="C397" t="s">
        <v>613</v>
      </c>
      <c r="D397">
        <v>4.62</v>
      </c>
      <c r="E397">
        <v>6555</v>
      </c>
      <c r="H397" s="8"/>
    </row>
    <row r="398" spans="1:8" x14ac:dyDescent="0.3">
      <c r="A398" s="6" t="str">
        <f t="shared" si="9"/>
        <v>Gravity Sewer ManholesManhole4.67</v>
      </c>
      <c r="C398" t="s">
        <v>613</v>
      </c>
      <c r="D398">
        <v>4.67</v>
      </c>
      <c r="E398">
        <v>6605</v>
      </c>
      <c r="H398" s="8"/>
    </row>
    <row r="399" spans="1:8" x14ac:dyDescent="0.3">
      <c r="A399" s="6" t="str">
        <f t="shared" si="9"/>
        <v>Gravity Sewer ManholesManhole4.68</v>
      </c>
      <c r="C399" t="s">
        <v>613</v>
      </c>
      <c r="D399">
        <v>4.68</v>
      </c>
      <c r="E399">
        <v>6615</v>
      </c>
      <c r="H399" s="8"/>
    </row>
    <row r="400" spans="1:8" x14ac:dyDescent="0.3">
      <c r="A400" s="6" t="str">
        <f t="shared" si="9"/>
        <v>Gravity Sewer ManholesManhole4.72</v>
      </c>
      <c r="C400" t="s">
        <v>613</v>
      </c>
      <c r="D400">
        <v>4.72</v>
      </c>
      <c r="E400">
        <v>6656</v>
      </c>
      <c r="H400" s="8"/>
    </row>
    <row r="401" spans="1:8" x14ac:dyDescent="0.3">
      <c r="A401" s="6" t="str">
        <f t="shared" si="9"/>
        <v>Gravity Sewer ManholesManhole4.73</v>
      </c>
      <c r="C401" t="s">
        <v>613</v>
      </c>
      <c r="D401">
        <v>4.7300000000000004</v>
      </c>
      <c r="E401">
        <v>6666</v>
      </c>
      <c r="H401" s="8"/>
    </row>
    <row r="402" spans="1:8" x14ac:dyDescent="0.3">
      <c r="A402" s="6" t="str">
        <f t="shared" si="9"/>
        <v>Gravity Sewer ManholesManhole4.75</v>
      </c>
      <c r="C402" t="s">
        <v>613</v>
      </c>
      <c r="D402">
        <v>4.75</v>
      </c>
      <c r="E402">
        <v>6686</v>
      </c>
      <c r="H402" s="8"/>
    </row>
    <row r="403" spans="1:8" x14ac:dyDescent="0.3">
      <c r="A403" s="6" t="str">
        <f t="shared" si="9"/>
        <v>Gravity Sewer ManholesManhole4.82</v>
      </c>
      <c r="C403" t="s">
        <v>613</v>
      </c>
      <c r="D403">
        <v>4.82</v>
      </c>
      <c r="E403">
        <v>6756</v>
      </c>
      <c r="H403" s="8"/>
    </row>
    <row r="404" spans="1:8" x14ac:dyDescent="0.3">
      <c r="A404" s="6" t="str">
        <f t="shared" si="9"/>
        <v>Gravity Sewer ManholesManhole4.85</v>
      </c>
      <c r="C404" t="s">
        <v>613</v>
      </c>
      <c r="D404">
        <v>4.8499999999999996</v>
      </c>
      <c r="E404">
        <v>6786</v>
      </c>
      <c r="H404" s="8"/>
    </row>
    <row r="405" spans="1:8" x14ac:dyDescent="0.3">
      <c r="A405" s="6" t="str">
        <f t="shared" si="9"/>
        <v>Gravity Sewer ManholesManhole4.87</v>
      </c>
      <c r="C405" t="s">
        <v>613</v>
      </c>
      <c r="D405">
        <v>4.87</v>
      </c>
      <c r="E405">
        <v>6806</v>
      </c>
      <c r="H405" s="8"/>
    </row>
    <row r="406" spans="1:8" x14ac:dyDescent="0.3">
      <c r="A406" s="6" t="str">
        <f t="shared" ref="A406:A439" si="10">CONCATENATE(A$147,C406,D406)</f>
        <v>Gravity Sewer ManholesManhole4.89</v>
      </c>
      <c r="C406" t="s">
        <v>613</v>
      </c>
      <c r="D406">
        <v>4.8899999999999997</v>
      </c>
      <c r="E406">
        <v>6826</v>
      </c>
      <c r="H406" s="8"/>
    </row>
    <row r="407" spans="1:8" x14ac:dyDescent="0.3">
      <c r="A407" s="6" t="str">
        <f t="shared" si="10"/>
        <v>Gravity Sewer ManholesManhole4.94</v>
      </c>
      <c r="C407" t="s">
        <v>613</v>
      </c>
      <c r="D407">
        <v>4.9400000000000004</v>
      </c>
      <c r="E407">
        <v>6876</v>
      </c>
      <c r="H407" s="8"/>
    </row>
    <row r="408" spans="1:8" x14ac:dyDescent="0.3">
      <c r="A408" s="6" t="str">
        <f t="shared" si="10"/>
        <v>Gravity Sewer ManholesManhole4.95</v>
      </c>
      <c r="C408" t="s">
        <v>613</v>
      </c>
      <c r="D408">
        <v>4.95</v>
      </c>
      <c r="E408">
        <v>6886</v>
      </c>
      <c r="H408" s="8"/>
    </row>
    <row r="409" spans="1:8" x14ac:dyDescent="0.3">
      <c r="A409" s="6" t="str">
        <f t="shared" si="10"/>
        <v>Gravity Sewer ManholesManhole5</v>
      </c>
      <c r="C409" t="s">
        <v>613</v>
      </c>
      <c r="D409">
        <v>5</v>
      </c>
      <c r="E409">
        <v>6936</v>
      </c>
      <c r="H409" s="8"/>
    </row>
    <row r="410" spans="1:8" x14ac:dyDescent="0.3">
      <c r="A410" s="6" t="str">
        <f t="shared" si="10"/>
        <v>Gravity Sewer ManholesManhole5.03</v>
      </c>
      <c r="C410" t="s">
        <v>613</v>
      </c>
      <c r="D410">
        <v>5.03</v>
      </c>
      <c r="E410">
        <v>6966</v>
      </c>
      <c r="H410" s="8"/>
    </row>
    <row r="411" spans="1:8" x14ac:dyDescent="0.3">
      <c r="A411" s="6" t="str">
        <f t="shared" si="10"/>
        <v>Gravity Sewer ManholesManhole5.05</v>
      </c>
      <c r="C411" t="s">
        <v>613</v>
      </c>
      <c r="D411">
        <v>5.05</v>
      </c>
      <c r="E411">
        <v>6987</v>
      </c>
      <c r="H411" s="8"/>
    </row>
    <row r="412" spans="1:8" x14ac:dyDescent="0.3">
      <c r="A412" s="6" t="str">
        <f t="shared" si="10"/>
        <v>Gravity Sewer ManholesManhole5.11</v>
      </c>
      <c r="C412" t="s">
        <v>613</v>
      </c>
      <c r="D412">
        <v>5.1100000000000003</v>
      </c>
      <c r="E412">
        <v>7047</v>
      </c>
      <c r="H412" s="8"/>
    </row>
    <row r="413" spans="1:8" x14ac:dyDescent="0.3">
      <c r="A413" s="6" t="str">
        <f t="shared" si="10"/>
        <v>Gravity Sewer ManholesManhole5.2</v>
      </c>
      <c r="C413" t="s">
        <v>613</v>
      </c>
      <c r="D413">
        <v>5.2</v>
      </c>
      <c r="E413">
        <v>7137</v>
      </c>
      <c r="H413" s="8"/>
    </row>
    <row r="414" spans="1:8" x14ac:dyDescent="0.3">
      <c r="A414" s="6" t="str">
        <f t="shared" si="10"/>
        <v>Gravity Sewer ManholesManhole5.22</v>
      </c>
      <c r="C414" t="s">
        <v>613</v>
      </c>
      <c r="D414">
        <v>5.22</v>
      </c>
      <c r="E414">
        <v>7157</v>
      </c>
      <c r="H414" s="8"/>
    </row>
    <row r="415" spans="1:8" x14ac:dyDescent="0.3">
      <c r="A415" s="6" t="str">
        <f t="shared" si="10"/>
        <v>Gravity Sewer ManholesManhole5.27</v>
      </c>
      <c r="C415" t="s">
        <v>613</v>
      </c>
      <c r="D415">
        <v>5.27</v>
      </c>
      <c r="E415">
        <v>7207</v>
      </c>
      <c r="H415" s="8"/>
    </row>
    <row r="416" spans="1:8" x14ac:dyDescent="0.3">
      <c r="A416" s="6" t="str">
        <f t="shared" si="10"/>
        <v>Gravity Sewer ManholesManhole5.37</v>
      </c>
      <c r="C416" t="s">
        <v>613</v>
      </c>
      <c r="D416">
        <v>5.37</v>
      </c>
      <c r="E416">
        <v>7308</v>
      </c>
      <c r="H416" s="8"/>
    </row>
    <row r="417" spans="1:8" x14ac:dyDescent="0.3">
      <c r="A417" s="6" t="str">
        <f t="shared" si="10"/>
        <v>Gravity Sewer ManholesManhole5.59</v>
      </c>
      <c r="C417" t="s">
        <v>613</v>
      </c>
      <c r="D417">
        <v>5.59</v>
      </c>
      <c r="E417">
        <v>7528</v>
      </c>
      <c r="H417" s="8"/>
    </row>
    <row r="418" spans="1:8" x14ac:dyDescent="0.3">
      <c r="A418" s="6" t="str">
        <f t="shared" si="10"/>
        <v>Gravity Sewer ManholesManhole5.72</v>
      </c>
      <c r="C418" t="s">
        <v>613</v>
      </c>
      <c r="D418">
        <v>5.72</v>
      </c>
      <c r="E418">
        <v>7659</v>
      </c>
      <c r="H418" s="8"/>
    </row>
    <row r="419" spans="1:8" x14ac:dyDescent="0.3">
      <c r="A419" s="6" t="str">
        <f t="shared" si="10"/>
        <v>Gravity Sewer ManholesManhole5.97</v>
      </c>
      <c r="C419" t="s">
        <v>613</v>
      </c>
      <c r="D419">
        <v>5.97</v>
      </c>
      <c r="E419">
        <v>7909</v>
      </c>
      <c r="H419" s="8"/>
    </row>
    <row r="420" spans="1:8" x14ac:dyDescent="0.3">
      <c r="A420" s="6" t="str">
        <f t="shared" si="10"/>
        <v>Gravity Sewer ManholesManhole6</v>
      </c>
      <c r="C420" t="s">
        <v>613</v>
      </c>
      <c r="D420">
        <v>6</v>
      </c>
      <c r="E420">
        <v>7940</v>
      </c>
      <c r="H420" s="8"/>
    </row>
    <row r="421" spans="1:8" x14ac:dyDescent="0.3">
      <c r="A421" s="6" t="str">
        <f t="shared" si="10"/>
        <v>Gravity Sewer ManholesManhole6.06</v>
      </c>
      <c r="C421" t="s">
        <v>613</v>
      </c>
      <c r="D421">
        <v>6.06</v>
      </c>
      <c r="E421">
        <v>8000</v>
      </c>
      <c r="H421" s="8"/>
    </row>
    <row r="422" spans="1:8" x14ac:dyDescent="0.3">
      <c r="A422" s="6" t="str">
        <f t="shared" si="10"/>
        <v>Gravity Sewer ManholesManhole6.08</v>
      </c>
      <c r="C422" t="s">
        <v>613</v>
      </c>
      <c r="D422">
        <v>6.08</v>
      </c>
      <c r="E422">
        <v>8020</v>
      </c>
      <c r="H422" s="8"/>
    </row>
    <row r="423" spans="1:8" x14ac:dyDescent="0.3">
      <c r="A423" s="6" t="str">
        <f t="shared" si="10"/>
        <v>Gravity Sewer ManholesManhole6.2</v>
      </c>
      <c r="C423" t="s">
        <v>613</v>
      </c>
      <c r="D423">
        <v>6.2</v>
      </c>
      <c r="E423">
        <v>8140</v>
      </c>
      <c r="H423" s="8"/>
    </row>
    <row r="424" spans="1:8" x14ac:dyDescent="0.3">
      <c r="A424" s="6" t="str">
        <f t="shared" si="10"/>
        <v>Gravity Sewer ManholesManhole6.24</v>
      </c>
      <c r="C424" t="s">
        <v>613</v>
      </c>
      <c r="D424">
        <v>6.24</v>
      </c>
      <c r="E424">
        <v>8180</v>
      </c>
      <c r="H424" s="8"/>
    </row>
    <row r="425" spans="1:8" x14ac:dyDescent="0.3">
      <c r="A425" s="6" t="str">
        <f t="shared" si="10"/>
        <v>Gravity Sewer ManholesManhole6.43</v>
      </c>
      <c r="C425" t="s">
        <v>613</v>
      </c>
      <c r="D425">
        <v>6.43</v>
      </c>
      <c r="E425">
        <v>8371</v>
      </c>
      <c r="H425" s="8"/>
    </row>
    <row r="426" spans="1:8" x14ac:dyDescent="0.3">
      <c r="A426" s="6" t="str">
        <f t="shared" si="10"/>
        <v>Gravity Sewer ManholesManhole6.67</v>
      </c>
      <c r="C426" t="s">
        <v>613</v>
      </c>
      <c r="D426">
        <v>6.67</v>
      </c>
      <c r="E426">
        <v>8612</v>
      </c>
      <c r="H426" s="8"/>
    </row>
    <row r="427" spans="1:8" x14ac:dyDescent="0.3">
      <c r="A427" s="6" t="str">
        <f t="shared" si="10"/>
        <v>Gravity Sewer ManholesManhole6.71</v>
      </c>
      <c r="C427" t="s">
        <v>613</v>
      </c>
      <c r="D427">
        <v>6.71</v>
      </c>
      <c r="E427">
        <v>8652</v>
      </c>
      <c r="H427" s="8"/>
    </row>
    <row r="428" spans="1:8" x14ac:dyDescent="0.3">
      <c r="A428" s="6" t="str">
        <f t="shared" si="10"/>
        <v>Gravity Sewer ManholesManhole6.75</v>
      </c>
      <c r="C428" t="s">
        <v>613</v>
      </c>
      <c r="D428">
        <v>6.75</v>
      </c>
      <c r="E428">
        <v>8692</v>
      </c>
      <c r="H428" s="8"/>
    </row>
    <row r="429" spans="1:8" x14ac:dyDescent="0.3">
      <c r="A429" s="6" t="str">
        <f t="shared" si="10"/>
        <v>Gravity Sewer ManholesManhole6.87</v>
      </c>
      <c r="C429" t="s">
        <v>613</v>
      </c>
      <c r="D429">
        <v>6.87</v>
      </c>
      <c r="E429">
        <v>8812</v>
      </c>
      <c r="H429" s="8"/>
    </row>
    <row r="430" spans="1:8" x14ac:dyDescent="0.3">
      <c r="A430" s="6" t="str">
        <f t="shared" si="10"/>
        <v>Gravity Sewer ManholesManhole6.92</v>
      </c>
      <c r="C430" t="s">
        <v>613</v>
      </c>
      <c r="D430">
        <v>6.92</v>
      </c>
      <c r="E430">
        <v>8862</v>
      </c>
      <c r="H430" s="8"/>
    </row>
    <row r="431" spans="1:8" x14ac:dyDescent="0.3">
      <c r="A431" s="6" t="str">
        <f t="shared" si="10"/>
        <v>Gravity Sewer ManholesManhole6.94</v>
      </c>
      <c r="C431" t="s">
        <v>613</v>
      </c>
      <c r="D431">
        <v>6.94</v>
      </c>
      <c r="E431">
        <v>8883</v>
      </c>
      <c r="H431" s="8"/>
    </row>
    <row r="432" spans="1:8" x14ac:dyDescent="0.3">
      <c r="A432" s="6" t="str">
        <f t="shared" si="10"/>
        <v>Gravity Sewer ManholesManhole6.95</v>
      </c>
      <c r="C432" t="s">
        <v>613</v>
      </c>
      <c r="D432">
        <v>6.95</v>
      </c>
      <c r="E432">
        <v>8893</v>
      </c>
      <c r="H432" s="8"/>
    </row>
    <row r="433" spans="1:8" x14ac:dyDescent="0.3">
      <c r="A433" s="6" t="str">
        <f t="shared" si="10"/>
        <v>Gravity Sewer ManholesManhole7</v>
      </c>
      <c r="C433" t="s">
        <v>613</v>
      </c>
      <c r="D433">
        <v>7</v>
      </c>
      <c r="E433">
        <v>8943</v>
      </c>
      <c r="H433" s="8"/>
    </row>
    <row r="434" spans="1:8" x14ac:dyDescent="0.3">
      <c r="A434" s="6" t="str">
        <f t="shared" si="10"/>
        <v>Gravity Sewer ManholesManhole7.09</v>
      </c>
      <c r="C434" t="s">
        <v>613</v>
      </c>
      <c r="D434">
        <v>7.09</v>
      </c>
      <c r="E434">
        <v>9033</v>
      </c>
      <c r="H434" s="8"/>
    </row>
    <row r="435" spans="1:8" x14ac:dyDescent="0.3">
      <c r="A435" s="6" t="str">
        <f t="shared" si="10"/>
        <v>Gravity Sewer ManholesManhole9.07</v>
      </c>
      <c r="C435" t="s">
        <v>613</v>
      </c>
      <c r="D435">
        <v>9.07</v>
      </c>
      <c r="E435">
        <v>11019</v>
      </c>
      <c r="H435" s="8"/>
    </row>
    <row r="436" spans="1:8" x14ac:dyDescent="0.3">
      <c r="A436" s="6" t="str">
        <f t="shared" si="10"/>
        <v>Gravity Sewer ManholesManhole10.24</v>
      </c>
      <c r="C436" t="s">
        <v>613</v>
      </c>
      <c r="D436">
        <v>10.24</v>
      </c>
      <c r="E436">
        <v>12193</v>
      </c>
      <c r="H436" s="8"/>
    </row>
    <row r="437" spans="1:8" x14ac:dyDescent="0.3">
      <c r="A437" s="6" t="str">
        <f t="shared" si="10"/>
        <v>Gravity Sewer ManholesManhole10.28</v>
      </c>
      <c r="C437" t="s">
        <v>613</v>
      </c>
      <c r="D437">
        <v>10.28</v>
      </c>
      <c r="E437">
        <v>12233</v>
      </c>
      <c r="H437" s="8"/>
    </row>
    <row r="438" spans="1:8" x14ac:dyDescent="0.3">
      <c r="A438" s="6" t="str">
        <f t="shared" si="10"/>
        <v>Gravity Sewer ManholesManhole13.91</v>
      </c>
      <c r="C438" t="s">
        <v>613</v>
      </c>
      <c r="D438">
        <v>13.91</v>
      </c>
      <c r="E438">
        <v>15875</v>
      </c>
      <c r="H438" s="8"/>
    </row>
    <row r="439" spans="1:8" x14ac:dyDescent="0.3">
      <c r="A439" s="6" t="str">
        <f t="shared" si="10"/>
        <v>Gravity Sewer ManholesManhole33.01</v>
      </c>
      <c r="C439" t="s">
        <v>613</v>
      </c>
      <c r="D439">
        <v>33.01</v>
      </c>
      <c r="E439">
        <v>35035</v>
      </c>
      <c r="H439" s="8"/>
    </row>
    <row r="441" spans="1:8" x14ac:dyDescent="0.3">
      <c r="A441" s="1" t="s">
        <v>707</v>
      </c>
    </row>
    <row r="442" spans="1:8" x14ac:dyDescent="0.3">
      <c r="B442" s="1" t="s">
        <v>676</v>
      </c>
      <c r="C442" s="1"/>
      <c r="D442" s="1" t="s">
        <v>675</v>
      </c>
      <c r="E442" s="1" t="s">
        <v>677</v>
      </c>
    </row>
    <row r="443" spans="1:8" x14ac:dyDescent="0.3">
      <c r="A443" s="6" t="str">
        <f>CONCATENATE(A$441,C443,D443)</f>
        <v>Sewer Gravity Main ValvesStop Valve Sewer150</v>
      </c>
      <c r="B443" t="s">
        <v>709</v>
      </c>
      <c r="C443" t="s">
        <v>709</v>
      </c>
      <c r="D443">
        <v>150</v>
      </c>
      <c r="E443">
        <v>1850</v>
      </c>
    </row>
    <row r="444" spans="1:8" x14ac:dyDescent="0.3">
      <c r="C444" t="s">
        <v>709</v>
      </c>
      <c r="D444">
        <v>375</v>
      </c>
      <c r="E444">
        <v>5450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opLeftCell="A44" workbookViewId="0">
      <selection activeCell="D45" sqref="D45:D46"/>
    </sheetView>
  </sheetViews>
  <sheetFormatPr defaultRowHeight="14.4" x14ac:dyDescent="0.3"/>
  <cols>
    <col min="1" max="1" width="44.77734375" bestFit="1" customWidth="1"/>
    <col min="2" max="2" width="28" customWidth="1"/>
    <col min="3" max="3" width="26.33203125" bestFit="1" customWidth="1"/>
    <col min="4" max="4" width="9" customWidth="1"/>
    <col min="5" max="5" width="23.88671875" bestFit="1" customWidth="1"/>
    <col min="6" max="6" width="17.33203125" bestFit="1" customWidth="1"/>
    <col min="7" max="7" width="18.33203125" customWidth="1"/>
    <col min="8" max="8" width="15.44140625" bestFit="1" customWidth="1"/>
  </cols>
  <sheetData>
    <row r="1" spans="1:5" x14ac:dyDescent="0.3">
      <c r="A1" s="1" t="s">
        <v>674</v>
      </c>
      <c r="B1" s="1"/>
    </row>
    <row r="2" spans="1:5" x14ac:dyDescent="0.3">
      <c r="A2" s="1"/>
      <c r="B2" s="1" t="s">
        <v>676</v>
      </c>
      <c r="C2" s="1"/>
      <c r="D2" s="1" t="s">
        <v>675</v>
      </c>
      <c r="E2" s="1" t="s">
        <v>677</v>
      </c>
    </row>
    <row r="3" spans="1:5" x14ac:dyDescent="0.3">
      <c r="B3" s="1"/>
      <c r="C3" s="1"/>
      <c r="D3" s="1"/>
      <c r="E3" s="1"/>
    </row>
    <row r="4" spans="1:5" x14ac:dyDescent="0.3">
      <c r="A4" s="6" t="str">
        <f>CONCATENATE(A$1,C4,D4)</f>
        <v>Water HydrantsHydrant50</v>
      </c>
      <c r="B4" t="s">
        <v>688</v>
      </c>
      <c r="C4" t="s">
        <v>688</v>
      </c>
      <c r="D4">
        <v>50</v>
      </c>
      <c r="E4">
        <v>1940</v>
      </c>
    </row>
    <row r="5" spans="1:5" x14ac:dyDescent="0.3">
      <c r="A5" s="6" t="str">
        <f t="shared" ref="A5:A13" si="0">CONCATENATE(A$1,C5,D5)</f>
        <v>Water HydrantsHydrant63</v>
      </c>
      <c r="C5" t="s">
        <v>688</v>
      </c>
      <c r="D5">
        <v>63</v>
      </c>
      <c r="E5">
        <v>1940</v>
      </c>
    </row>
    <row r="6" spans="1:5" x14ac:dyDescent="0.3">
      <c r="A6" s="6" t="str">
        <f t="shared" si="0"/>
        <v>Water HydrantsHydrant100</v>
      </c>
      <c r="C6" t="s">
        <v>688</v>
      </c>
      <c r="D6">
        <v>100</v>
      </c>
      <c r="E6">
        <v>1940</v>
      </c>
    </row>
    <row r="7" spans="1:5" x14ac:dyDescent="0.3">
      <c r="A7" s="6" t="str">
        <f t="shared" si="0"/>
        <v>Water HydrantsHydrant125</v>
      </c>
      <c r="C7" t="s">
        <v>688</v>
      </c>
      <c r="D7">
        <v>125</v>
      </c>
      <c r="E7">
        <v>1940</v>
      </c>
    </row>
    <row r="8" spans="1:5" x14ac:dyDescent="0.3">
      <c r="A8" s="6" t="str">
        <f t="shared" si="0"/>
        <v>Water HydrantsHydrant150</v>
      </c>
      <c r="C8" t="s">
        <v>688</v>
      </c>
      <c r="D8">
        <v>150</v>
      </c>
      <c r="E8">
        <v>2240</v>
      </c>
    </row>
    <row r="9" spans="1:5" x14ac:dyDescent="0.3">
      <c r="A9" s="6" t="str">
        <f t="shared" si="0"/>
        <v>Water HydrantsHydrant180</v>
      </c>
      <c r="C9" t="s">
        <v>688</v>
      </c>
      <c r="D9">
        <v>180</v>
      </c>
      <c r="E9">
        <v>2500</v>
      </c>
    </row>
    <row r="10" spans="1:5" x14ac:dyDescent="0.3">
      <c r="A10" s="6" t="str">
        <f t="shared" si="0"/>
        <v>Water HydrantsHydrant200</v>
      </c>
      <c r="C10" t="s">
        <v>688</v>
      </c>
      <c r="D10">
        <v>200</v>
      </c>
      <c r="E10">
        <v>2800</v>
      </c>
    </row>
    <row r="11" spans="1:5" x14ac:dyDescent="0.3">
      <c r="A11" s="6" t="str">
        <f t="shared" si="0"/>
        <v>Water HydrantsHydrant225</v>
      </c>
      <c r="C11" t="s">
        <v>688</v>
      </c>
      <c r="D11">
        <v>225</v>
      </c>
      <c r="E11">
        <v>2800</v>
      </c>
    </row>
    <row r="12" spans="1:5" x14ac:dyDescent="0.3">
      <c r="A12" s="6" t="str">
        <f t="shared" si="0"/>
        <v>Water HydrantsHydrant250</v>
      </c>
      <c r="C12" t="s">
        <v>688</v>
      </c>
      <c r="D12">
        <v>250</v>
      </c>
      <c r="E12">
        <v>3200</v>
      </c>
    </row>
    <row r="13" spans="1:5" x14ac:dyDescent="0.3">
      <c r="A13" s="6" t="str">
        <f t="shared" si="0"/>
        <v>Water HydrantsHydrant300</v>
      </c>
      <c r="C13" t="s">
        <v>688</v>
      </c>
      <c r="D13">
        <v>300</v>
      </c>
      <c r="E13">
        <v>4000</v>
      </c>
    </row>
    <row r="14" spans="1:5" x14ac:dyDescent="0.3">
      <c r="B14" s="1"/>
    </row>
    <row r="15" spans="1:5" x14ac:dyDescent="0.3">
      <c r="A15" s="1" t="s">
        <v>661</v>
      </c>
      <c r="B15" s="1"/>
      <c r="C15" s="1"/>
    </row>
    <row r="16" spans="1:5" x14ac:dyDescent="0.3">
      <c r="B16" s="1" t="s">
        <v>676</v>
      </c>
      <c r="C16" s="1"/>
      <c r="D16" s="1" t="s">
        <v>675</v>
      </c>
      <c r="E16" s="1" t="s">
        <v>677</v>
      </c>
    </row>
    <row r="17" spans="1:5" x14ac:dyDescent="0.3">
      <c r="B17" s="1"/>
      <c r="C17" s="1"/>
      <c r="D17" s="1"/>
    </row>
    <row r="18" spans="1:5" x14ac:dyDescent="0.3">
      <c r="A18" s="6" t="str">
        <f t="shared" ref="A18:A36" si="1">CONCATENATE(A$15,C18,D18)</f>
        <v>Water Reuse MainsDuctile Iron Cement Lined Pipe100</v>
      </c>
      <c r="B18" t="s">
        <v>689</v>
      </c>
      <c r="C18" t="s">
        <v>689</v>
      </c>
      <c r="D18">
        <v>100</v>
      </c>
      <c r="E18">
        <v>216</v>
      </c>
    </row>
    <row r="19" spans="1:5" x14ac:dyDescent="0.3">
      <c r="A19" s="6" t="str">
        <f t="shared" si="1"/>
        <v>Water Reuse MainsDuctile Iron Cement Lined Pipe200</v>
      </c>
      <c r="B19" t="s">
        <v>690</v>
      </c>
      <c r="C19" t="s">
        <v>689</v>
      </c>
      <c r="D19">
        <v>200</v>
      </c>
      <c r="E19">
        <v>389</v>
      </c>
    </row>
    <row r="20" spans="1:5" x14ac:dyDescent="0.3">
      <c r="A20" s="6" t="str">
        <f t="shared" si="1"/>
        <v>Water Reuse MainsDuctile Iron Cement Lined Pipe225</v>
      </c>
      <c r="B20" t="s">
        <v>80</v>
      </c>
      <c r="C20" t="s">
        <v>689</v>
      </c>
      <c r="D20">
        <v>225</v>
      </c>
      <c r="E20">
        <v>432</v>
      </c>
    </row>
    <row r="21" spans="1:5" x14ac:dyDescent="0.3">
      <c r="A21" s="6" t="str">
        <f t="shared" si="1"/>
        <v>Water Reuse MainsDuctile Iron Cement Lined Pipe250</v>
      </c>
      <c r="C21" t="s">
        <v>689</v>
      </c>
      <c r="D21">
        <v>250</v>
      </c>
      <c r="E21">
        <v>482</v>
      </c>
    </row>
    <row r="22" spans="1:5" x14ac:dyDescent="0.3">
      <c r="A22" s="6" t="str">
        <f t="shared" si="1"/>
        <v>Water Reuse MainsDuctile Iron Cement Lined Pipe300</v>
      </c>
      <c r="C22" t="s">
        <v>689</v>
      </c>
      <c r="D22">
        <v>300</v>
      </c>
      <c r="E22">
        <v>651</v>
      </c>
    </row>
    <row r="23" spans="1:5" x14ac:dyDescent="0.3">
      <c r="A23" s="6" t="str">
        <f t="shared" si="1"/>
        <v>Water Reuse MainsPolyethylene Pipe25</v>
      </c>
      <c r="C23" t="s">
        <v>690</v>
      </c>
      <c r="D23">
        <v>25</v>
      </c>
      <c r="E23">
        <v>69</v>
      </c>
    </row>
    <row r="24" spans="1:5" x14ac:dyDescent="0.3">
      <c r="A24" s="6" t="str">
        <f t="shared" si="1"/>
        <v>Water Reuse MainsPolyethylene Pipe32</v>
      </c>
      <c r="C24" t="s">
        <v>690</v>
      </c>
      <c r="D24">
        <v>32</v>
      </c>
      <c r="E24">
        <v>67</v>
      </c>
    </row>
    <row r="25" spans="1:5" x14ac:dyDescent="0.3">
      <c r="A25" s="6" t="str">
        <f t="shared" si="1"/>
        <v>Water Reuse MainsPolyethylene Pipe50</v>
      </c>
      <c r="C25" t="s">
        <v>690</v>
      </c>
      <c r="D25">
        <v>50</v>
      </c>
      <c r="E25">
        <v>79</v>
      </c>
    </row>
    <row r="26" spans="1:5" x14ac:dyDescent="0.3">
      <c r="A26" s="6" t="str">
        <f t="shared" si="1"/>
        <v>Water Reuse MainsPolyethylene Pipe63</v>
      </c>
      <c r="C26" t="s">
        <v>690</v>
      </c>
      <c r="D26">
        <v>63</v>
      </c>
      <c r="E26">
        <v>90</v>
      </c>
    </row>
    <row r="27" spans="1:5" x14ac:dyDescent="0.3">
      <c r="A27" s="6" t="str">
        <f t="shared" si="1"/>
        <v>Water Reuse MainsPolyethylene Pipe75</v>
      </c>
      <c r="C27" t="s">
        <v>690</v>
      </c>
      <c r="D27">
        <v>75</v>
      </c>
      <c r="E27">
        <v>95</v>
      </c>
    </row>
    <row r="28" spans="1:5" x14ac:dyDescent="0.3">
      <c r="A28" s="6" t="str">
        <f t="shared" si="1"/>
        <v>Water Reuse MainsPolyethylene Pipe90</v>
      </c>
      <c r="C28" t="s">
        <v>690</v>
      </c>
      <c r="D28">
        <v>90</v>
      </c>
      <c r="E28">
        <v>111</v>
      </c>
    </row>
    <row r="29" spans="1:5" x14ac:dyDescent="0.3">
      <c r="A29" s="6" t="str">
        <f t="shared" si="1"/>
        <v>Water Reuse MainsPolyethylene Pipe100</v>
      </c>
      <c r="C29" t="s">
        <v>690</v>
      </c>
      <c r="D29">
        <v>100</v>
      </c>
      <c r="E29">
        <v>118</v>
      </c>
    </row>
    <row r="30" spans="1:5" x14ac:dyDescent="0.3">
      <c r="A30" s="6" t="str">
        <f t="shared" si="1"/>
        <v>Water Reuse MainsPolyethylene Pipe110</v>
      </c>
      <c r="C30" t="s">
        <v>690</v>
      </c>
      <c r="D30">
        <v>110</v>
      </c>
      <c r="E30">
        <v>131</v>
      </c>
    </row>
    <row r="31" spans="1:5" x14ac:dyDescent="0.3">
      <c r="A31" s="6" t="str">
        <f t="shared" si="1"/>
        <v>Water Reuse MainsPolyethylene Pipe125</v>
      </c>
      <c r="C31" t="s">
        <v>690</v>
      </c>
      <c r="D31">
        <v>125</v>
      </c>
      <c r="E31">
        <v>141</v>
      </c>
    </row>
    <row r="32" spans="1:5" x14ac:dyDescent="0.3">
      <c r="A32" s="6" t="str">
        <f t="shared" si="1"/>
        <v>Water Reuse MainsPolyethylene Pipe150</v>
      </c>
      <c r="C32" t="s">
        <v>690</v>
      </c>
      <c r="D32">
        <v>150</v>
      </c>
      <c r="E32">
        <v>151</v>
      </c>
    </row>
    <row r="33" spans="1:5" x14ac:dyDescent="0.3">
      <c r="A33" s="6" t="str">
        <f t="shared" si="1"/>
        <v>Water Reuse MainsPVC100</v>
      </c>
      <c r="C33" t="s">
        <v>80</v>
      </c>
      <c r="D33">
        <v>100</v>
      </c>
      <c r="E33">
        <v>147</v>
      </c>
    </row>
    <row r="34" spans="1:5" x14ac:dyDescent="0.3">
      <c r="A34" s="6" t="str">
        <f t="shared" si="1"/>
        <v>Water Reuse MainsPVC150</v>
      </c>
      <c r="C34" t="s">
        <v>80</v>
      </c>
      <c r="D34">
        <v>150</v>
      </c>
      <c r="E34">
        <v>259</v>
      </c>
    </row>
    <row r="35" spans="1:5" x14ac:dyDescent="0.3">
      <c r="A35" s="6" t="str">
        <f t="shared" si="1"/>
        <v>Water Reuse MainsPVC250</v>
      </c>
      <c r="C35" t="s">
        <v>80</v>
      </c>
      <c r="D35">
        <v>250</v>
      </c>
      <c r="E35">
        <v>646</v>
      </c>
    </row>
    <row r="36" spans="1:5" x14ac:dyDescent="0.3">
      <c r="A36" s="6" t="str">
        <f t="shared" si="1"/>
        <v>Water Reuse MainsPVC280</v>
      </c>
      <c r="C36" t="s">
        <v>80</v>
      </c>
      <c r="D36">
        <v>280</v>
      </c>
      <c r="E36">
        <v>732</v>
      </c>
    </row>
    <row r="38" spans="1:5" x14ac:dyDescent="0.3">
      <c r="A38" s="1" t="s">
        <v>664</v>
      </c>
      <c r="B38" s="1"/>
      <c r="C38" s="1"/>
    </row>
    <row r="39" spans="1:5" x14ac:dyDescent="0.3">
      <c r="B39" s="1" t="s">
        <v>676</v>
      </c>
      <c r="C39" s="1"/>
      <c r="D39" s="1" t="s">
        <v>675</v>
      </c>
      <c r="E39" s="1" t="s">
        <v>677</v>
      </c>
    </row>
    <row r="41" spans="1:5" x14ac:dyDescent="0.3">
      <c r="A41" s="6" t="str">
        <f>CONCATENATE(A$38,C41,D41)</f>
        <v>Water Reuse ValvesAir Valve0</v>
      </c>
      <c r="B41" t="s">
        <v>678</v>
      </c>
      <c r="C41" t="s">
        <v>681</v>
      </c>
      <c r="D41">
        <v>0</v>
      </c>
      <c r="E41">
        <v>0</v>
      </c>
    </row>
    <row r="42" spans="1:5" x14ac:dyDescent="0.3">
      <c r="A42" s="6" t="str">
        <f>CONCATENATE(A$38,C42,D42)</f>
        <v>Water Reuse ValvesAir Valve25</v>
      </c>
      <c r="B42" t="s">
        <v>681</v>
      </c>
      <c r="C42" t="s">
        <v>681</v>
      </c>
      <c r="D42">
        <v>25</v>
      </c>
      <c r="E42">
        <v>2200</v>
      </c>
    </row>
    <row r="43" spans="1:5" x14ac:dyDescent="0.3">
      <c r="A43" s="6" t="str">
        <f>CONCATENATE(A$38,C43,D43)</f>
        <v>Water Reuse ValvesAir Valve50</v>
      </c>
      <c r="B43" t="s">
        <v>679</v>
      </c>
      <c r="C43" t="s">
        <v>681</v>
      </c>
      <c r="D43">
        <v>50</v>
      </c>
      <c r="E43">
        <v>2900</v>
      </c>
    </row>
    <row r="44" spans="1:5" x14ac:dyDescent="0.3">
      <c r="A44" s="6" t="str">
        <f t="shared" ref="A44:A59" si="2">CONCATENATE(A$38,C44,D44)</f>
        <v>Water Reuse ValvesAir Valve225</v>
      </c>
      <c r="B44" t="s">
        <v>680</v>
      </c>
      <c r="C44" t="s">
        <v>681</v>
      </c>
      <c r="D44">
        <v>225</v>
      </c>
      <c r="E44">
        <v>3800</v>
      </c>
    </row>
    <row r="45" spans="1:5" x14ac:dyDescent="0.3">
      <c r="A45" s="6" t="str">
        <f t="shared" si="2"/>
        <v>Water Reuse ValvesPressure Compensating Valve80</v>
      </c>
      <c r="C45" t="s">
        <v>680</v>
      </c>
      <c r="D45">
        <v>80</v>
      </c>
      <c r="E45">
        <v>5000</v>
      </c>
    </row>
    <row r="46" spans="1:5" x14ac:dyDescent="0.3">
      <c r="A46" s="6" t="str">
        <f>CONCATENATE(A$38,C46,D46)</f>
        <v>Water Reuse ValvesPressure Compensating Valve100</v>
      </c>
      <c r="C46" t="s">
        <v>680</v>
      </c>
      <c r="D46">
        <v>100</v>
      </c>
      <c r="E46">
        <v>7500</v>
      </c>
    </row>
    <row r="47" spans="1:5" x14ac:dyDescent="0.3">
      <c r="A47" s="6" t="str">
        <f t="shared" si="2"/>
        <v>Water Reuse ValvesScour Valve50</v>
      </c>
      <c r="C47" t="s">
        <v>679</v>
      </c>
      <c r="D47">
        <v>50</v>
      </c>
      <c r="E47">
        <v>145</v>
      </c>
    </row>
    <row r="48" spans="1:5" x14ac:dyDescent="0.3">
      <c r="A48" s="6" t="str">
        <f t="shared" si="2"/>
        <v>Water Reuse ValvesScour Valve80</v>
      </c>
      <c r="C48" t="s">
        <v>679</v>
      </c>
      <c r="D48">
        <v>80</v>
      </c>
      <c r="E48">
        <v>650</v>
      </c>
    </row>
    <row r="49" spans="1:8" x14ac:dyDescent="0.3">
      <c r="A49" s="6" t="str">
        <f>CONCATENATE(A$38,C49,D49)</f>
        <v>Water Reuse ValvesScour Valve150</v>
      </c>
      <c r="C49" t="s">
        <v>679</v>
      </c>
      <c r="D49">
        <v>150</v>
      </c>
      <c r="E49">
        <v>1200</v>
      </c>
    </row>
    <row r="50" spans="1:8" x14ac:dyDescent="0.3">
      <c r="A50" s="6" t="str">
        <f>CONCATENATE(A$38,C50,D50)</f>
        <v>Water Reuse ValvesStop Valve25</v>
      </c>
      <c r="C50" t="s">
        <v>678</v>
      </c>
      <c r="D50">
        <v>25</v>
      </c>
      <c r="E50">
        <v>65</v>
      </c>
    </row>
    <row r="51" spans="1:8" x14ac:dyDescent="0.3">
      <c r="A51" s="6" t="str">
        <f>CONCATENATE(A$38,C51,D51)</f>
        <v>Water Reuse ValvesStop Valve50</v>
      </c>
      <c r="C51" t="s">
        <v>678</v>
      </c>
      <c r="D51">
        <v>50</v>
      </c>
      <c r="E51">
        <v>145</v>
      </c>
    </row>
    <row r="52" spans="1:8" x14ac:dyDescent="0.3">
      <c r="A52" s="6" t="str">
        <f>CONCATENATE(A$38,C52,D52)</f>
        <v>Water Reuse ValvesStop Valve63</v>
      </c>
      <c r="C52" t="s">
        <v>678</v>
      </c>
      <c r="D52">
        <v>63</v>
      </c>
      <c r="E52">
        <v>380</v>
      </c>
    </row>
    <row r="53" spans="1:8" x14ac:dyDescent="0.3">
      <c r="A53" s="6" t="str">
        <f>CONCATENATE(A$38,C53,D53)</f>
        <v>Water Reuse ValvesStop Valve80</v>
      </c>
      <c r="C53" t="s">
        <v>678</v>
      </c>
      <c r="D53">
        <v>80</v>
      </c>
      <c r="E53">
        <v>650</v>
      </c>
    </row>
    <row r="54" spans="1:8" x14ac:dyDescent="0.3">
      <c r="A54" s="6" t="str">
        <f t="shared" si="2"/>
        <v>Water Reuse ValvesStop Valve100</v>
      </c>
      <c r="C54" t="s">
        <v>678</v>
      </c>
      <c r="D54">
        <v>100</v>
      </c>
      <c r="E54">
        <v>1200</v>
      </c>
    </row>
    <row r="55" spans="1:8" x14ac:dyDescent="0.3">
      <c r="A55" s="6" t="str">
        <f t="shared" si="2"/>
        <v>Water Reuse ValvesStop Valve150</v>
      </c>
      <c r="C55" t="s">
        <v>678</v>
      </c>
      <c r="D55">
        <v>150</v>
      </c>
      <c r="E55">
        <v>1850</v>
      </c>
    </row>
    <row r="56" spans="1:8" x14ac:dyDescent="0.3">
      <c r="A56" s="6" t="str">
        <f t="shared" si="2"/>
        <v>Water Reuse ValvesStop Valve200</v>
      </c>
      <c r="C56" t="s">
        <v>678</v>
      </c>
      <c r="D56">
        <v>200</v>
      </c>
      <c r="E56">
        <v>3000</v>
      </c>
    </row>
    <row r="57" spans="1:8" x14ac:dyDescent="0.3">
      <c r="A57" s="6" t="str">
        <f t="shared" si="2"/>
        <v>Water Reuse ValvesStop Valve225</v>
      </c>
      <c r="C57" t="s">
        <v>678</v>
      </c>
      <c r="D57">
        <v>225</v>
      </c>
      <c r="E57">
        <v>3300</v>
      </c>
    </row>
    <row r="58" spans="1:8" x14ac:dyDescent="0.3">
      <c r="A58" s="6" t="str">
        <f t="shared" si="2"/>
        <v>Water Reuse ValvesStop Valve250</v>
      </c>
      <c r="C58" t="s">
        <v>678</v>
      </c>
      <c r="D58">
        <v>250</v>
      </c>
      <c r="E58">
        <v>3600</v>
      </c>
    </row>
    <row r="59" spans="1:8" x14ac:dyDescent="0.3">
      <c r="A59" s="6" t="str">
        <f t="shared" si="2"/>
        <v>Water Reuse ValvesStop Valve300</v>
      </c>
      <c r="C59" t="s">
        <v>678</v>
      </c>
      <c r="D59">
        <v>300</v>
      </c>
      <c r="E59">
        <v>4850</v>
      </c>
    </row>
    <row r="61" spans="1:8" x14ac:dyDescent="0.3">
      <c r="A61" s="1" t="s">
        <v>666</v>
      </c>
    </row>
    <row r="62" spans="1:8" x14ac:dyDescent="0.3">
      <c r="B62" s="1" t="s">
        <v>676</v>
      </c>
      <c r="C62" s="1"/>
      <c r="D62" s="1" t="s">
        <v>675</v>
      </c>
      <c r="E62" s="1" t="s">
        <v>677</v>
      </c>
    </row>
    <row r="64" spans="1:8" x14ac:dyDescent="0.3">
      <c r="A64" s="6" t="str">
        <f>CONCATENATE(A$61,C64,D64)</f>
        <v>Water MainsDuctile Iron Cement Lined Pipe100</v>
      </c>
      <c r="B64" t="s">
        <v>648</v>
      </c>
      <c r="C64" t="s">
        <v>689</v>
      </c>
      <c r="D64">
        <v>100</v>
      </c>
      <c r="E64">
        <v>216</v>
      </c>
      <c r="H64" t="s">
        <v>691</v>
      </c>
    </row>
    <row r="65" spans="1:8" x14ac:dyDescent="0.3">
      <c r="A65" s="6" t="str">
        <f t="shared" ref="A65:A104" si="3">CONCATENATE(A$61,C65,D65)</f>
        <v>Water MainsDuctile Iron Cement Lined Pipe150</v>
      </c>
      <c r="B65" t="s">
        <v>689</v>
      </c>
      <c r="C65" t="s">
        <v>689</v>
      </c>
      <c r="D65">
        <v>150</v>
      </c>
      <c r="E65">
        <v>304</v>
      </c>
      <c r="H65" t="s">
        <v>692</v>
      </c>
    </row>
    <row r="66" spans="1:8" x14ac:dyDescent="0.3">
      <c r="A66" s="6" t="str">
        <f t="shared" si="3"/>
        <v>Water MainsDuctile Iron Cement Lined Pipe200</v>
      </c>
      <c r="B66" t="s">
        <v>690</v>
      </c>
      <c r="C66" t="s">
        <v>689</v>
      </c>
      <c r="D66">
        <v>200</v>
      </c>
      <c r="E66">
        <v>389</v>
      </c>
      <c r="H66" t="s">
        <v>103</v>
      </c>
    </row>
    <row r="67" spans="1:8" x14ac:dyDescent="0.3">
      <c r="A67" s="6" t="str">
        <f t="shared" si="3"/>
        <v>Water MainsDuctile Iron Cement Lined Pipe225</v>
      </c>
      <c r="B67" t="s">
        <v>696</v>
      </c>
      <c r="C67" t="s">
        <v>689</v>
      </c>
      <c r="D67">
        <v>225</v>
      </c>
      <c r="E67">
        <v>432</v>
      </c>
      <c r="H67" t="s">
        <v>693</v>
      </c>
    </row>
    <row r="68" spans="1:8" x14ac:dyDescent="0.3">
      <c r="A68" s="6" t="str">
        <f t="shared" si="3"/>
        <v>Water MainsDuctile Iron Cement Lined Pipe250</v>
      </c>
      <c r="C68" t="s">
        <v>689</v>
      </c>
      <c r="D68">
        <v>250</v>
      </c>
      <c r="E68">
        <v>482</v>
      </c>
    </row>
    <row r="69" spans="1:8" x14ac:dyDescent="0.3">
      <c r="A69" s="6" t="str">
        <f t="shared" si="3"/>
        <v>Water MainsDuctile Iron Cement Lined Pipe300</v>
      </c>
      <c r="C69" t="s">
        <v>689</v>
      </c>
      <c r="D69">
        <v>300</v>
      </c>
      <c r="E69">
        <v>651</v>
      </c>
    </row>
    <row r="70" spans="1:8" x14ac:dyDescent="0.3">
      <c r="A70" s="6" t="str">
        <f t="shared" si="3"/>
        <v>Water MainsDuctile Iron Cement Lined Pipe315</v>
      </c>
      <c r="C70" t="s">
        <v>689</v>
      </c>
      <c r="D70">
        <v>315</v>
      </c>
      <c r="E70">
        <v>759</v>
      </c>
    </row>
    <row r="71" spans="1:8" x14ac:dyDescent="0.3">
      <c r="A71" s="6" t="str">
        <f t="shared" si="3"/>
        <v>Water MainsDuctile Iron Cement Lined Pipe375</v>
      </c>
      <c r="C71" t="s">
        <v>689</v>
      </c>
      <c r="D71">
        <v>375</v>
      </c>
      <c r="E71">
        <v>879</v>
      </c>
    </row>
    <row r="72" spans="1:8" x14ac:dyDescent="0.3">
      <c r="A72" s="6" t="str">
        <f t="shared" si="3"/>
        <v>Water MainsDuctile Iron Cement Lined Pipe450</v>
      </c>
      <c r="C72" t="s">
        <v>689</v>
      </c>
      <c r="D72">
        <v>450</v>
      </c>
      <c r="E72">
        <v>1158</v>
      </c>
    </row>
    <row r="73" spans="1:8" x14ac:dyDescent="0.3">
      <c r="A73" s="6" t="str">
        <f t="shared" si="3"/>
        <v>Water MainsGlass Reinforced Plastic Pipe300</v>
      </c>
      <c r="C73" t="s">
        <v>696</v>
      </c>
      <c r="D73">
        <v>300</v>
      </c>
      <c r="E73">
        <v>611</v>
      </c>
    </row>
    <row r="74" spans="1:8" x14ac:dyDescent="0.3">
      <c r="A74" s="6" t="str">
        <f t="shared" si="3"/>
        <v>Water MainsGlass Reinforced Plastic Pipe400</v>
      </c>
      <c r="C74" t="s">
        <v>696</v>
      </c>
      <c r="D74">
        <v>400</v>
      </c>
      <c r="E74">
        <v>760</v>
      </c>
    </row>
    <row r="75" spans="1:8" x14ac:dyDescent="0.3">
      <c r="A75" s="6" t="str">
        <f t="shared" si="3"/>
        <v>Water MainsPolyethylene Pipe20</v>
      </c>
      <c r="C75" t="s">
        <v>690</v>
      </c>
      <c r="D75">
        <v>20</v>
      </c>
      <c r="E75">
        <v>65</v>
      </c>
    </row>
    <row r="76" spans="1:8" x14ac:dyDescent="0.3">
      <c r="A76" s="6" t="str">
        <f t="shared" si="3"/>
        <v>Water MainsPolyethylene Pipe25</v>
      </c>
      <c r="C76" t="s">
        <v>690</v>
      </c>
      <c r="D76">
        <v>25</v>
      </c>
      <c r="E76">
        <v>69</v>
      </c>
    </row>
    <row r="77" spans="1:8" x14ac:dyDescent="0.3">
      <c r="A77" s="6" t="str">
        <f t="shared" si="3"/>
        <v>Water MainsPolyethylene Pipe32</v>
      </c>
      <c r="C77" t="s">
        <v>690</v>
      </c>
      <c r="D77">
        <v>32</v>
      </c>
      <c r="E77">
        <v>67</v>
      </c>
    </row>
    <row r="78" spans="1:8" x14ac:dyDescent="0.3">
      <c r="A78" s="6" t="str">
        <f t="shared" si="3"/>
        <v>Water MainsPolyethylene Pipe40</v>
      </c>
      <c r="C78" t="s">
        <v>690</v>
      </c>
      <c r="D78">
        <v>40</v>
      </c>
      <c r="E78">
        <v>72</v>
      </c>
    </row>
    <row r="79" spans="1:8" x14ac:dyDescent="0.3">
      <c r="A79" s="6" t="str">
        <f t="shared" si="3"/>
        <v>Water MainsPolyethylene Pipe50</v>
      </c>
      <c r="C79" t="s">
        <v>690</v>
      </c>
      <c r="D79">
        <v>50</v>
      </c>
      <c r="E79">
        <v>79</v>
      </c>
    </row>
    <row r="80" spans="1:8" x14ac:dyDescent="0.3">
      <c r="A80" s="6" t="str">
        <f t="shared" si="3"/>
        <v>Water MainsPolyethylene Pipe63</v>
      </c>
      <c r="C80" t="s">
        <v>690</v>
      </c>
      <c r="D80">
        <v>63</v>
      </c>
      <c r="E80">
        <v>90</v>
      </c>
    </row>
    <row r="81" spans="1:5" x14ac:dyDescent="0.3">
      <c r="A81" s="6" t="str">
        <f t="shared" ref="A81:A86" si="4">CONCATENATE(A$61,C81,D81)</f>
        <v>Water MainsPolyethylene Pipe75</v>
      </c>
      <c r="C81" t="s">
        <v>690</v>
      </c>
      <c r="D81">
        <v>75</v>
      </c>
      <c r="E81">
        <v>95</v>
      </c>
    </row>
    <row r="82" spans="1:5" x14ac:dyDescent="0.3">
      <c r="A82" s="6" t="str">
        <f t="shared" si="4"/>
        <v>Water MainsPolyethylene Pipe90</v>
      </c>
      <c r="C82" t="s">
        <v>690</v>
      </c>
      <c r="D82">
        <v>90</v>
      </c>
      <c r="E82">
        <v>111</v>
      </c>
    </row>
    <row r="83" spans="1:5" x14ac:dyDescent="0.3">
      <c r="A83" s="6" t="str">
        <f t="shared" si="4"/>
        <v>Water MainsPolyethylene Pipe100</v>
      </c>
      <c r="C83" t="s">
        <v>690</v>
      </c>
      <c r="D83">
        <v>100</v>
      </c>
      <c r="E83">
        <v>118</v>
      </c>
    </row>
    <row r="84" spans="1:5" x14ac:dyDescent="0.3">
      <c r="A84" s="6" t="str">
        <f t="shared" si="4"/>
        <v>Water MainsPolyethylene Pipe110</v>
      </c>
      <c r="C84" t="s">
        <v>690</v>
      </c>
      <c r="D84">
        <v>110</v>
      </c>
      <c r="E84">
        <v>131</v>
      </c>
    </row>
    <row r="85" spans="1:5" x14ac:dyDescent="0.3">
      <c r="A85" s="6" t="str">
        <f t="shared" si="4"/>
        <v>Water MainsPolyethylene Pipe125</v>
      </c>
      <c r="C85" t="s">
        <v>690</v>
      </c>
      <c r="D85">
        <v>125</v>
      </c>
      <c r="E85">
        <v>141</v>
      </c>
    </row>
    <row r="86" spans="1:5" x14ac:dyDescent="0.3">
      <c r="A86" s="6" t="str">
        <f t="shared" si="4"/>
        <v>Water MainsPolyethylene Pipe150</v>
      </c>
      <c r="C86" t="s">
        <v>690</v>
      </c>
      <c r="D86">
        <v>150</v>
      </c>
      <c r="E86">
        <v>151</v>
      </c>
    </row>
    <row r="87" spans="1:5" x14ac:dyDescent="0.3">
      <c r="A87" s="6" t="str">
        <f t="shared" ref="A87:A93" si="5">CONCATENATE(A$61,C87,D87)</f>
        <v>Water MainsPVC Pipe20</v>
      </c>
      <c r="C87" t="s">
        <v>648</v>
      </c>
      <c r="D87">
        <v>20</v>
      </c>
      <c r="E87">
        <v>76</v>
      </c>
    </row>
    <row r="88" spans="1:5" x14ac:dyDescent="0.3">
      <c r="A88" s="6" t="str">
        <f t="shared" si="5"/>
        <v>Water MainsPVC Pipe25</v>
      </c>
      <c r="C88" t="s">
        <v>648</v>
      </c>
      <c r="D88">
        <v>25</v>
      </c>
      <c r="E88">
        <v>84</v>
      </c>
    </row>
    <row r="89" spans="1:5" x14ac:dyDescent="0.3">
      <c r="A89" s="6" t="str">
        <f t="shared" si="5"/>
        <v>Water MainsPVC Pipe32</v>
      </c>
      <c r="C89" t="s">
        <v>648</v>
      </c>
      <c r="D89">
        <v>32</v>
      </c>
      <c r="E89">
        <v>79</v>
      </c>
    </row>
    <row r="90" spans="1:5" x14ac:dyDescent="0.3">
      <c r="A90" s="6" t="str">
        <f t="shared" si="5"/>
        <v>Water MainsPVC Pipe40</v>
      </c>
      <c r="C90" t="s">
        <v>648</v>
      </c>
      <c r="D90">
        <v>40</v>
      </c>
      <c r="E90">
        <v>82</v>
      </c>
    </row>
    <row r="91" spans="1:5" x14ac:dyDescent="0.3">
      <c r="A91" s="6" t="str">
        <f t="shared" si="5"/>
        <v>Water MainsPVC Pipe50</v>
      </c>
      <c r="C91" t="s">
        <v>648</v>
      </c>
      <c r="D91">
        <v>50</v>
      </c>
      <c r="E91">
        <v>90</v>
      </c>
    </row>
    <row r="92" spans="1:5" x14ac:dyDescent="0.3">
      <c r="A92" s="6" t="str">
        <f t="shared" si="5"/>
        <v>Water MainsPVC Pipe63</v>
      </c>
      <c r="C92" t="s">
        <v>648</v>
      </c>
      <c r="D92">
        <v>63</v>
      </c>
      <c r="E92">
        <v>101</v>
      </c>
    </row>
    <row r="93" spans="1:5" x14ac:dyDescent="0.3">
      <c r="A93" s="6" t="str">
        <f t="shared" si="5"/>
        <v>Water MainsPVC Pipe80</v>
      </c>
      <c r="C93" t="s">
        <v>648</v>
      </c>
      <c r="D93">
        <v>80</v>
      </c>
      <c r="E93">
        <v>111</v>
      </c>
    </row>
    <row r="94" spans="1:5" x14ac:dyDescent="0.3">
      <c r="A94" s="6" t="str">
        <f t="shared" si="3"/>
        <v>Water MainsPVC Pipe100</v>
      </c>
      <c r="C94" t="s">
        <v>648</v>
      </c>
      <c r="D94">
        <v>100</v>
      </c>
      <c r="E94">
        <v>147</v>
      </c>
    </row>
    <row r="95" spans="1:5" x14ac:dyDescent="0.3">
      <c r="A95" s="6" t="str">
        <f t="shared" si="3"/>
        <v>Water MainsPVC Pipe125</v>
      </c>
      <c r="C95" t="s">
        <v>648</v>
      </c>
      <c r="D95">
        <v>125</v>
      </c>
      <c r="E95">
        <v>155</v>
      </c>
    </row>
    <row r="96" spans="1:5" x14ac:dyDescent="0.3">
      <c r="A96" s="6" t="str">
        <f t="shared" si="3"/>
        <v>Water MainsPVC Pipe140</v>
      </c>
      <c r="C96" t="s">
        <v>648</v>
      </c>
      <c r="D96">
        <v>140</v>
      </c>
      <c r="E96">
        <v>174</v>
      </c>
    </row>
    <row r="97" spans="1:5" x14ac:dyDescent="0.3">
      <c r="A97" s="6" t="str">
        <f t="shared" si="3"/>
        <v>Water MainsPVC Pipe150</v>
      </c>
      <c r="C97" t="s">
        <v>648</v>
      </c>
      <c r="D97">
        <v>150</v>
      </c>
      <c r="E97">
        <v>259</v>
      </c>
    </row>
    <row r="98" spans="1:5" x14ac:dyDescent="0.3">
      <c r="A98" s="6" t="str">
        <f t="shared" si="3"/>
        <v>Water MainsPVC Pipe180</v>
      </c>
      <c r="C98" t="s">
        <v>648</v>
      </c>
      <c r="D98">
        <v>180</v>
      </c>
      <c r="E98">
        <v>298</v>
      </c>
    </row>
    <row r="99" spans="1:5" x14ac:dyDescent="0.3">
      <c r="A99" s="6" t="str">
        <f t="shared" si="3"/>
        <v>Water MainsPVC Pipe200</v>
      </c>
      <c r="C99" t="s">
        <v>648</v>
      </c>
      <c r="D99">
        <v>200</v>
      </c>
      <c r="E99">
        <v>336</v>
      </c>
    </row>
    <row r="100" spans="1:5" x14ac:dyDescent="0.3">
      <c r="A100" s="6" t="str">
        <f t="shared" si="3"/>
        <v>Water MainsPVC Pipe225</v>
      </c>
      <c r="C100" t="s">
        <v>648</v>
      </c>
      <c r="D100">
        <v>225</v>
      </c>
      <c r="E100">
        <v>566</v>
      </c>
    </row>
    <row r="101" spans="1:5" x14ac:dyDescent="0.3">
      <c r="A101" s="6" t="str">
        <f t="shared" si="3"/>
        <v>Water MainsPVC Pipe250</v>
      </c>
      <c r="C101" t="s">
        <v>648</v>
      </c>
      <c r="D101">
        <v>250</v>
      </c>
      <c r="E101">
        <v>646</v>
      </c>
    </row>
    <row r="102" spans="1:5" x14ac:dyDescent="0.3">
      <c r="A102" s="6" t="str">
        <f t="shared" ref="A102" si="6">CONCATENATE(A$61,C102,D102)</f>
        <v>Water MainsPVC Pipe280</v>
      </c>
      <c r="C102" t="s">
        <v>648</v>
      </c>
      <c r="D102">
        <v>280</v>
      </c>
      <c r="E102">
        <v>732</v>
      </c>
    </row>
    <row r="103" spans="1:5" x14ac:dyDescent="0.3">
      <c r="A103" s="6" t="str">
        <f t="shared" si="3"/>
        <v>Water MainsPVC Pipe300</v>
      </c>
      <c r="C103" t="s">
        <v>648</v>
      </c>
      <c r="D103">
        <v>300</v>
      </c>
      <c r="E103">
        <v>806</v>
      </c>
    </row>
    <row r="104" spans="1:5" x14ac:dyDescent="0.3">
      <c r="A104" s="6" t="str">
        <f t="shared" si="3"/>
        <v>Water MainsPVC Pipe375</v>
      </c>
      <c r="C104" t="s">
        <v>648</v>
      </c>
      <c r="D104">
        <v>375</v>
      </c>
      <c r="E104">
        <v>1289</v>
      </c>
    </row>
    <row r="106" spans="1:5" x14ac:dyDescent="0.3">
      <c r="A106" s="1" t="s">
        <v>665</v>
      </c>
    </row>
    <row r="107" spans="1:5" x14ac:dyDescent="0.3">
      <c r="B107" s="1" t="s">
        <v>676</v>
      </c>
      <c r="C107" s="1"/>
      <c r="D107" s="1" t="s">
        <v>675</v>
      </c>
      <c r="E107" s="1" t="s">
        <v>677</v>
      </c>
    </row>
    <row r="108" spans="1:5" x14ac:dyDescent="0.3">
      <c r="B108" s="1"/>
      <c r="C108" s="1"/>
      <c r="D108" s="1"/>
      <c r="E108" s="1"/>
    </row>
    <row r="109" spans="1:5" x14ac:dyDescent="0.3">
      <c r="A109" s="6" t="str">
        <f>CONCATENATE(A$106,C109,D109)</f>
        <v>Water ValvesAir Valve Automatic100</v>
      </c>
      <c r="B109" t="s">
        <v>682</v>
      </c>
      <c r="C109" t="s">
        <v>682</v>
      </c>
      <c r="D109">
        <v>100</v>
      </c>
      <c r="E109">
        <v>2454</v>
      </c>
    </row>
    <row r="110" spans="1:5" x14ac:dyDescent="0.3">
      <c r="A110" s="6" t="str">
        <f t="shared" ref="A110:A147" si="7">CONCATENATE(A$106,C110,D110)</f>
        <v>Water ValvesAir Valve Automatic150</v>
      </c>
      <c r="B110" t="s">
        <v>685</v>
      </c>
      <c r="C110" t="s">
        <v>682</v>
      </c>
      <c r="D110">
        <v>150</v>
      </c>
      <c r="E110">
        <v>2600</v>
      </c>
    </row>
    <row r="111" spans="1:5" x14ac:dyDescent="0.3">
      <c r="A111" s="6" t="str">
        <f t="shared" si="7"/>
        <v>Water ValvesAir Valve Automatic200</v>
      </c>
      <c r="B111" t="s">
        <v>683</v>
      </c>
      <c r="C111" t="s">
        <v>682</v>
      </c>
      <c r="D111">
        <v>200</v>
      </c>
      <c r="E111">
        <v>2700</v>
      </c>
    </row>
    <row r="112" spans="1:5" x14ac:dyDescent="0.3">
      <c r="A112" s="6" t="str">
        <f t="shared" si="7"/>
        <v>Water ValvesAir Valve Automatic250</v>
      </c>
      <c r="B112" t="s">
        <v>684</v>
      </c>
      <c r="C112" t="s">
        <v>682</v>
      </c>
      <c r="D112">
        <v>250</v>
      </c>
      <c r="E112">
        <v>3000</v>
      </c>
    </row>
    <row r="113" spans="1:5" x14ac:dyDescent="0.3">
      <c r="A113" s="6" t="str">
        <f t="shared" si="7"/>
        <v>Water ValvesAir Valve Automatic300</v>
      </c>
      <c r="B113" t="s">
        <v>679</v>
      </c>
      <c r="C113" t="s">
        <v>682</v>
      </c>
      <c r="D113">
        <v>300</v>
      </c>
      <c r="E113">
        <v>3500</v>
      </c>
    </row>
    <row r="114" spans="1:5" x14ac:dyDescent="0.3">
      <c r="A114" s="6" t="str">
        <f t="shared" si="7"/>
        <v>Water ValvesAir Valve Automatic375</v>
      </c>
      <c r="B114" t="s">
        <v>678</v>
      </c>
      <c r="C114" t="s">
        <v>682</v>
      </c>
      <c r="D114">
        <v>375</v>
      </c>
      <c r="E114">
        <v>4000</v>
      </c>
    </row>
    <row r="115" spans="1:5" x14ac:dyDescent="0.3">
      <c r="A115" s="6" t="str">
        <f t="shared" si="7"/>
        <v>Water ValvesAir Valve Automatic400</v>
      </c>
      <c r="B115" t="s">
        <v>686</v>
      </c>
      <c r="C115" t="s">
        <v>682</v>
      </c>
      <c r="D115">
        <v>400</v>
      </c>
      <c r="E115">
        <v>4500</v>
      </c>
    </row>
    <row r="116" spans="1:5" x14ac:dyDescent="0.3">
      <c r="A116" s="6" t="str">
        <f t="shared" si="7"/>
        <v>Water ValvesButterfly Valve100</v>
      </c>
      <c r="C116" t="s">
        <v>685</v>
      </c>
      <c r="D116">
        <v>100</v>
      </c>
      <c r="E116">
        <v>750</v>
      </c>
    </row>
    <row r="117" spans="1:5" x14ac:dyDescent="0.3">
      <c r="A117" s="6" t="str">
        <f t="shared" si="7"/>
        <v>Water ValvesCheck Valve100</v>
      </c>
      <c r="C117" t="s">
        <v>683</v>
      </c>
      <c r="D117">
        <v>100</v>
      </c>
      <c r="E117">
        <v>4050</v>
      </c>
    </row>
    <row r="118" spans="1:5" x14ac:dyDescent="0.3">
      <c r="A118" s="6" t="str">
        <f t="shared" si="7"/>
        <v>Water ValvesPressure Reduction Valve80</v>
      </c>
      <c r="C118" t="s">
        <v>684</v>
      </c>
      <c r="D118">
        <v>80</v>
      </c>
      <c r="E118">
        <v>5000</v>
      </c>
    </row>
    <row r="119" spans="1:5" x14ac:dyDescent="0.3">
      <c r="A119" s="6" t="str">
        <f t="shared" si="7"/>
        <v>Water ValvesPressure Reduction Valve100</v>
      </c>
      <c r="C119" t="s">
        <v>684</v>
      </c>
      <c r="D119">
        <v>100</v>
      </c>
      <c r="E119">
        <v>7500</v>
      </c>
    </row>
    <row r="120" spans="1:5" x14ac:dyDescent="0.3">
      <c r="A120" s="6" t="str">
        <f t="shared" si="7"/>
        <v>Water ValvesPressure Reduction Valve150</v>
      </c>
      <c r="C120" t="s">
        <v>684</v>
      </c>
      <c r="D120">
        <v>150</v>
      </c>
      <c r="E120">
        <v>9000</v>
      </c>
    </row>
    <row r="121" spans="1:5" x14ac:dyDescent="0.3">
      <c r="A121" s="6" t="str">
        <f t="shared" si="7"/>
        <v>Water ValvesScour Valve50</v>
      </c>
      <c r="C121" s="3" t="s">
        <v>679</v>
      </c>
      <c r="D121" s="3">
        <v>50</v>
      </c>
      <c r="E121" s="3">
        <v>145</v>
      </c>
    </row>
    <row r="122" spans="1:5" x14ac:dyDescent="0.3">
      <c r="A122" s="6" t="str">
        <f t="shared" si="7"/>
        <v>Water ValvesScour Valve80</v>
      </c>
      <c r="C122" s="3" t="s">
        <v>679</v>
      </c>
      <c r="D122" s="3">
        <v>80</v>
      </c>
      <c r="E122" s="3">
        <v>650</v>
      </c>
    </row>
    <row r="123" spans="1:5" x14ac:dyDescent="0.3">
      <c r="A123" s="6" t="str">
        <f t="shared" si="7"/>
        <v>Water ValvesScour Valve100</v>
      </c>
      <c r="C123" s="3" t="s">
        <v>679</v>
      </c>
      <c r="D123" s="3">
        <v>100</v>
      </c>
      <c r="E123" s="3">
        <v>1200</v>
      </c>
    </row>
    <row r="124" spans="1:5" x14ac:dyDescent="0.3">
      <c r="A124" s="6" t="str">
        <f t="shared" si="7"/>
        <v>Water ValvesScour Valve150</v>
      </c>
      <c r="C124" s="3" t="s">
        <v>679</v>
      </c>
      <c r="D124" s="3">
        <v>150</v>
      </c>
      <c r="E124" s="3">
        <v>1200</v>
      </c>
    </row>
    <row r="125" spans="1:5" x14ac:dyDescent="0.3">
      <c r="A125" s="6" t="str">
        <f t="shared" si="7"/>
        <v>Water ValvesScour Valve200</v>
      </c>
      <c r="C125" s="3" t="s">
        <v>679</v>
      </c>
      <c r="D125" s="3">
        <v>200</v>
      </c>
      <c r="E125" s="3">
        <v>1200</v>
      </c>
    </row>
    <row r="126" spans="1:5" x14ac:dyDescent="0.3">
      <c r="A126" s="6" t="str">
        <f t="shared" si="7"/>
        <v>Water ValvesScour Valve225</v>
      </c>
      <c r="C126" s="3" t="s">
        <v>679</v>
      </c>
      <c r="D126" s="3">
        <v>225</v>
      </c>
      <c r="E126" s="3">
        <v>1200</v>
      </c>
    </row>
    <row r="127" spans="1:5" x14ac:dyDescent="0.3">
      <c r="A127" s="6" t="str">
        <f t="shared" si="7"/>
        <v>Water ValvesScour Valve250</v>
      </c>
      <c r="C127" s="3" t="s">
        <v>679</v>
      </c>
      <c r="D127" s="3">
        <v>250</v>
      </c>
      <c r="E127" s="3">
        <v>1200</v>
      </c>
    </row>
    <row r="128" spans="1:5" x14ac:dyDescent="0.3">
      <c r="A128" s="6" t="str">
        <f t="shared" si="7"/>
        <v>Water ValvesScour Valve300</v>
      </c>
      <c r="C128" s="3" t="s">
        <v>679</v>
      </c>
      <c r="D128" s="3">
        <v>300</v>
      </c>
      <c r="E128" s="3">
        <v>1200</v>
      </c>
    </row>
    <row r="129" spans="1:5" x14ac:dyDescent="0.3">
      <c r="A129" s="6" t="str">
        <f t="shared" si="7"/>
        <v>Water ValvesScour Valve400</v>
      </c>
      <c r="C129" s="3" t="s">
        <v>679</v>
      </c>
      <c r="D129" s="3">
        <v>400</v>
      </c>
      <c r="E129" s="3">
        <v>1850</v>
      </c>
    </row>
    <row r="130" spans="1:5" x14ac:dyDescent="0.3">
      <c r="A130" s="6" t="str">
        <f t="shared" si="7"/>
        <v>Water ValvesStop Valve25</v>
      </c>
      <c r="C130" t="s">
        <v>678</v>
      </c>
      <c r="D130">
        <v>25</v>
      </c>
      <c r="E130">
        <v>65</v>
      </c>
    </row>
    <row r="131" spans="1:5" x14ac:dyDescent="0.3">
      <c r="A131" s="6" t="str">
        <f t="shared" si="7"/>
        <v>Water ValvesStop Valve32</v>
      </c>
      <c r="C131" t="s">
        <v>678</v>
      </c>
      <c r="D131">
        <v>32</v>
      </c>
      <c r="E131">
        <v>100</v>
      </c>
    </row>
    <row r="132" spans="1:5" x14ac:dyDescent="0.3">
      <c r="A132" s="6" t="str">
        <f t="shared" si="7"/>
        <v>Water ValvesStop Valve40</v>
      </c>
      <c r="C132" t="s">
        <v>678</v>
      </c>
      <c r="D132">
        <v>40</v>
      </c>
      <c r="E132">
        <v>115</v>
      </c>
    </row>
    <row r="133" spans="1:5" x14ac:dyDescent="0.3">
      <c r="A133" s="6" t="str">
        <f t="shared" si="7"/>
        <v>Water ValvesStop Valve50</v>
      </c>
      <c r="C133" t="s">
        <v>678</v>
      </c>
      <c r="D133">
        <v>50</v>
      </c>
      <c r="E133">
        <v>145</v>
      </c>
    </row>
    <row r="134" spans="1:5" x14ac:dyDescent="0.3">
      <c r="A134" s="6" t="str">
        <f t="shared" si="7"/>
        <v>Water ValvesStop Valve63</v>
      </c>
      <c r="C134" t="s">
        <v>678</v>
      </c>
      <c r="D134">
        <v>63</v>
      </c>
      <c r="E134">
        <v>380</v>
      </c>
    </row>
    <row r="135" spans="1:5" x14ac:dyDescent="0.3">
      <c r="A135" s="6" t="str">
        <f t="shared" si="7"/>
        <v>Water ValvesStop Valve80</v>
      </c>
      <c r="C135" t="s">
        <v>678</v>
      </c>
      <c r="D135">
        <v>80</v>
      </c>
      <c r="E135">
        <v>650</v>
      </c>
    </row>
    <row r="136" spans="1:5" x14ac:dyDescent="0.3">
      <c r="A136" s="6" t="str">
        <f t="shared" si="7"/>
        <v>Water ValvesStop Valve100</v>
      </c>
      <c r="C136" t="s">
        <v>678</v>
      </c>
      <c r="D136">
        <v>100</v>
      </c>
      <c r="E136">
        <v>1200</v>
      </c>
    </row>
    <row r="137" spans="1:5" x14ac:dyDescent="0.3">
      <c r="A137" s="6" t="str">
        <f t="shared" si="7"/>
        <v>Water ValvesStop Valve125</v>
      </c>
      <c r="C137" t="s">
        <v>678</v>
      </c>
      <c r="D137">
        <v>125</v>
      </c>
      <c r="E137">
        <v>1550</v>
      </c>
    </row>
    <row r="138" spans="1:5" x14ac:dyDescent="0.3">
      <c r="A138" s="6" t="str">
        <f t="shared" si="7"/>
        <v>Water ValvesStop Valve150</v>
      </c>
      <c r="C138" t="s">
        <v>678</v>
      </c>
      <c r="D138">
        <v>150</v>
      </c>
      <c r="E138">
        <v>1850</v>
      </c>
    </row>
    <row r="139" spans="1:5" x14ac:dyDescent="0.3">
      <c r="A139" s="6" t="str">
        <f t="shared" si="7"/>
        <v>Water ValvesStop Valve180</v>
      </c>
      <c r="C139" t="s">
        <v>678</v>
      </c>
      <c r="D139">
        <v>180</v>
      </c>
      <c r="E139">
        <v>2500</v>
      </c>
    </row>
    <row r="140" spans="1:5" x14ac:dyDescent="0.3">
      <c r="A140" s="6" t="str">
        <f t="shared" si="7"/>
        <v>Water ValvesStop Valve200</v>
      </c>
      <c r="C140" t="s">
        <v>678</v>
      </c>
      <c r="D140">
        <v>200</v>
      </c>
      <c r="E140">
        <v>3000</v>
      </c>
    </row>
    <row r="141" spans="1:5" x14ac:dyDescent="0.3">
      <c r="A141" s="6" t="str">
        <f t="shared" si="7"/>
        <v>Water ValvesStop Valve225</v>
      </c>
      <c r="C141" t="s">
        <v>678</v>
      </c>
      <c r="D141">
        <v>225</v>
      </c>
      <c r="E141">
        <v>3300</v>
      </c>
    </row>
    <row r="142" spans="1:5" x14ac:dyDescent="0.3">
      <c r="A142" s="6" t="str">
        <f t="shared" si="7"/>
        <v>Water ValvesStop Valve250</v>
      </c>
      <c r="C142" t="s">
        <v>678</v>
      </c>
      <c r="D142">
        <v>250</v>
      </c>
      <c r="E142">
        <v>3600</v>
      </c>
    </row>
    <row r="143" spans="1:5" x14ac:dyDescent="0.3">
      <c r="A143" s="6" t="str">
        <f t="shared" si="7"/>
        <v>Water ValvesStop Valve300</v>
      </c>
      <c r="C143" t="s">
        <v>678</v>
      </c>
      <c r="D143">
        <v>300</v>
      </c>
      <c r="E143">
        <v>4850</v>
      </c>
    </row>
    <row r="144" spans="1:5" x14ac:dyDescent="0.3">
      <c r="A144" s="6" t="str">
        <f t="shared" si="7"/>
        <v>Water ValvesStop Valve375</v>
      </c>
      <c r="C144" t="s">
        <v>678</v>
      </c>
      <c r="D144">
        <v>375</v>
      </c>
      <c r="E144">
        <v>5450</v>
      </c>
    </row>
    <row r="145" spans="1:5" x14ac:dyDescent="0.3">
      <c r="A145" s="6" t="str">
        <f t="shared" si="7"/>
        <v>Water ValvesStop Valve400</v>
      </c>
      <c r="C145" t="s">
        <v>678</v>
      </c>
      <c r="D145">
        <v>400</v>
      </c>
      <c r="E145">
        <v>5700</v>
      </c>
    </row>
    <row r="146" spans="1:5" x14ac:dyDescent="0.3">
      <c r="A146" s="6" t="str">
        <f t="shared" si="7"/>
        <v>Water ValvesStop Valve450</v>
      </c>
      <c r="C146" t="s">
        <v>678</v>
      </c>
      <c r="D146">
        <v>450</v>
      </c>
      <c r="E146">
        <v>6200</v>
      </c>
    </row>
    <row r="147" spans="1:5" x14ac:dyDescent="0.3">
      <c r="A147" s="6" t="str">
        <f t="shared" si="7"/>
        <v>Water ValvesValve Pit100</v>
      </c>
      <c r="C147" t="s">
        <v>686</v>
      </c>
      <c r="D147">
        <v>100</v>
      </c>
      <c r="E147">
        <v>990</v>
      </c>
    </row>
  </sheetData>
  <sortState ref="B1:M10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showGridLines="0" showRowColHeaders="0" topLeftCell="C1" zoomScale="70" zoomScaleNormal="70" workbookViewId="0">
      <selection activeCell="G50" sqref="G50"/>
    </sheetView>
  </sheetViews>
  <sheetFormatPr defaultRowHeight="14.4" x14ac:dyDescent="0.3"/>
  <cols>
    <col min="1" max="4" width="8.88671875" style="11"/>
    <col min="5" max="5" width="27.88671875" style="11" customWidth="1"/>
    <col min="6" max="6" width="32.44140625" style="11" bestFit="1" customWidth="1"/>
    <col min="7" max="7" width="32.6640625" style="11" customWidth="1"/>
    <col min="8" max="16384" width="8.88671875" style="11"/>
  </cols>
  <sheetData>
    <row r="1" spans="1:28" x14ac:dyDescent="0.3">
      <c r="A1" s="43"/>
      <c r="B1" s="43"/>
      <c r="C1" s="43"/>
      <c r="D1" s="53"/>
      <c r="E1" s="53"/>
      <c r="F1" s="53"/>
      <c r="G1" s="53"/>
      <c r="H1" s="5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spans="1:28" x14ac:dyDescent="0.3">
      <c r="A2" s="43"/>
      <c r="B2" s="43"/>
      <c r="C2" s="43"/>
      <c r="D2" s="53"/>
      <c r="H2" s="5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</row>
    <row r="3" spans="1:28" x14ac:dyDescent="0.3">
      <c r="A3" s="43"/>
      <c r="B3" s="43"/>
      <c r="C3" s="43"/>
      <c r="D3" s="53"/>
      <c r="G3" s="48"/>
      <c r="H3" s="54"/>
      <c r="I3" s="55"/>
      <c r="J3" s="55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</row>
    <row r="4" spans="1:28" ht="14.4" customHeight="1" x14ac:dyDescent="0.3">
      <c r="A4" s="43"/>
      <c r="B4" s="43"/>
      <c r="C4" s="43"/>
      <c r="D4" s="53"/>
      <c r="F4" s="64" t="s">
        <v>61</v>
      </c>
      <c r="G4" s="64"/>
      <c r="H4" s="5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28" ht="14.4" customHeight="1" x14ac:dyDescent="0.3">
      <c r="A5" s="43"/>
      <c r="B5" s="43"/>
      <c r="C5" s="43"/>
      <c r="D5" s="53"/>
      <c r="F5" s="64"/>
      <c r="G5" s="64"/>
      <c r="H5" s="5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</row>
    <row r="6" spans="1:28" ht="14.4" customHeight="1" x14ac:dyDescent="0.3">
      <c r="A6" s="43"/>
      <c r="B6" s="43"/>
      <c r="C6" s="43"/>
      <c r="D6" s="53"/>
      <c r="F6" s="64"/>
      <c r="G6" s="64"/>
      <c r="H6" s="5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1:28" ht="14.4" customHeight="1" x14ac:dyDescent="0.3">
      <c r="A7" s="43"/>
      <c r="B7" s="43"/>
      <c r="C7" s="43"/>
      <c r="D7" s="53"/>
      <c r="F7" s="64"/>
      <c r="G7" s="64"/>
      <c r="H7" s="5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</row>
    <row r="8" spans="1:28" x14ac:dyDescent="0.3">
      <c r="A8" s="43"/>
      <c r="B8" s="43"/>
      <c r="C8" s="43"/>
      <c r="D8" s="53"/>
      <c r="G8" s="27"/>
      <c r="H8" s="5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</row>
    <row r="9" spans="1:28" x14ac:dyDescent="0.3">
      <c r="A9" s="43"/>
      <c r="B9" s="43"/>
      <c r="C9" s="43"/>
      <c r="D9" s="53"/>
      <c r="G9" s="27"/>
      <c r="H9" s="5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</row>
    <row r="10" spans="1:28" x14ac:dyDescent="0.3">
      <c r="A10" s="43"/>
      <c r="B10" s="43"/>
      <c r="C10" s="43"/>
      <c r="D10" s="53"/>
      <c r="G10" s="27"/>
      <c r="H10" s="5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</row>
    <row r="11" spans="1:28" x14ac:dyDescent="0.3">
      <c r="A11" s="43"/>
      <c r="B11" s="43"/>
      <c r="C11" s="43"/>
      <c r="D11" s="53"/>
      <c r="G11" s="27"/>
      <c r="H11" s="5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</row>
    <row r="12" spans="1:28" x14ac:dyDescent="0.3">
      <c r="A12" s="43"/>
      <c r="B12" s="43"/>
      <c r="C12" s="43"/>
      <c r="D12" s="53"/>
      <c r="E12" s="27" t="s">
        <v>60</v>
      </c>
      <c r="F12" s="15"/>
      <c r="G12" s="43"/>
      <c r="H12" s="5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</row>
    <row r="13" spans="1:28" x14ac:dyDescent="0.3">
      <c r="A13" s="43"/>
      <c r="B13" s="43"/>
      <c r="C13" s="43"/>
      <c r="D13" s="53"/>
      <c r="E13" s="27"/>
      <c r="G13" s="43"/>
      <c r="H13" s="5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</row>
    <row r="14" spans="1:28" x14ac:dyDescent="0.3">
      <c r="A14" s="43"/>
      <c r="B14" s="43"/>
      <c r="C14" s="43"/>
      <c r="D14" s="53"/>
      <c r="E14" s="27" t="s">
        <v>62</v>
      </c>
      <c r="F14" s="63"/>
      <c r="G14" s="43"/>
      <c r="H14" s="5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</row>
    <row r="15" spans="1:28" x14ac:dyDescent="0.3">
      <c r="A15" s="43"/>
      <c r="B15" s="43"/>
      <c r="C15" s="43"/>
      <c r="D15" s="53"/>
      <c r="E15" s="27"/>
      <c r="G15" s="43"/>
      <c r="H15" s="5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x14ac:dyDescent="0.3">
      <c r="A16" s="43"/>
      <c r="B16" s="43"/>
      <c r="C16" s="43"/>
      <c r="D16" s="53"/>
      <c r="E16" s="27" t="s">
        <v>63</v>
      </c>
      <c r="F16" s="15"/>
      <c r="G16" s="43"/>
      <c r="H16" s="5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:28" x14ac:dyDescent="0.3">
      <c r="A17" s="43"/>
      <c r="B17" s="43"/>
      <c r="C17" s="43"/>
      <c r="D17" s="53"/>
      <c r="E17" s="27"/>
      <c r="G17" s="43"/>
      <c r="H17" s="5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</row>
    <row r="18" spans="1:28" x14ac:dyDescent="0.3">
      <c r="A18" s="43"/>
      <c r="B18" s="43"/>
      <c r="C18" s="43"/>
      <c r="D18" s="53"/>
      <c r="E18" s="27" t="s">
        <v>64</v>
      </c>
      <c r="F18" s="63"/>
      <c r="G18" s="43"/>
      <c r="H18" s="5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</row>
    <row r="19" spans="1:28" x14ac:dyDescent="0.3">
      <c r="A19" s="43"/>
      <c r="B19" s="43"/>
      <c r="C19" s="43"/>
      <c r="D19" s="53"/>
      <c r="E19" s="27"/>
      <c r="F19" s="13"/>
      <c r="G19" s="43"/>
      <c r="H19" s="5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spans="1:28" x14ac:dyDescent="0.3">
      <c r="A20" s="43"/>
      <c r="B20" s="43"/>
      <c r="C20" s="43"/>
      <c r="D20" s="53"/>
      <c r="E20" s="27" t="s">
        <v>59</v>
      </c>
      <c r="F20" s="15"/>
      <c r="G20" s="43"/>
      <c r="H20" s="5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</row>
    <row r="21" spans="1:28" x14ac:dyDescent="0.3">
      <c r="A21" s="43"/>
      <c r="B21" s="43"/>
      <c r="C21" s="43"/>
      <c r="D21" s="53"/>
      <c r="E21" s="27"/>
      <c r="H21" s="5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</row>
    <row r="22" spans="1:28" x14ac:dyDescent="0.3">
      <c r="A22" s="43"/>
      <c r="B22" s="43"/>
      <c r="C22" s="43"/>
      <c r="D22" s="53"/>
      <c r="H22" s="5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</row>
    <row r="23" spans="1:28" x14ac:dyDescent="0.3">
      <c r="A23" s="43"/>
      <c r="B23" s="43"/>
      <c r="C23" s="43"/>
      <c r="D23" s="53"/>
      <c r="H23" s="5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</row>
    <row r="24" spans="1:28" x14ac:dyDescent="0.3">
      <c r="A24" s="43"/>
      <c r="B24" s="43"/>
      <c r="C24" s="43"/>
      <c r="D24" s="53"/>
      <c r="H24" s="5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1:28" x14ac:dyDescent="0.3">
      <c r="A25" s="43"/>
      <c r="B25" s="43"/>
      <c r="C25" s="43"/>
      <c r="D25" s="53"/>
      <c r="E25" s="29" t="s">
        <v>71</v>
      </c>
      <c r="F25" s="30" t="s">
        <v>72</v>
      </c>
      <c r="G25" s="29"/>
      <c r="H25" s="5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1:28" x14ac:dyDescent="0.3">
      <c r="A26" s="43"/>
      <c r="B26" s="43"/>
      <c r="C26" s="43"/>
      <c r="D26" s="53"/>
      <c r="F26" s="31"/>
      <c r="H26" s="5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1:28" x14ac:dyDescent="0.3">
      <c r="A27" s="43"/>
      <c r="B27" s="43"/>
      <c r="C27" s="43"/>
      <c r="D27" s="53"/>
      <c r="F27" s="31"/>
      <c r="H27" s="5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:28" x14ac:dyDescent="0.3">
      <c r="A28" s="43"/>
      <c r="B28" s="43"/>
      <c r="C28" s="43"/>
      <c r="D28" s="53"/>
      <c r="E28" s="11" t="s">
        <v>65</v>
      </c>
      <c r="F28" s="42">
        <f>Roads!L34</f>
        <v>0</v>
      </c>
      <c r="G28" s="33"/>
      <c r="H28" s="5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:28" x14ac:dyDescent="0.3">
      <c r="A29" s="43"/>
      <c r="B29" s="43"/>
      <c r="C29" s="43"/>
      <c r="D29" s="53"/>
      <c r="F29" s="31"/>
      <c r="H29" s="5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:28" x14ac:dyDescent="0.3">
      <c r="A30" s="43"/>
      <c r="B30" s="43"/>
      <c r="C30" s="43"/>
      <c r="D30" s="53"/>
      <c r="F30" s="31"/>
      <c r="H30" s="5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:28" x14ac:dyDescent="0.3">
      <c r="A31" s="43"/>
      <c r="B31" s="43"/>
      <c r="C31" s="43"/>
      <c r="D31" s="53"/>
      <c r="E31" s="11" t="s">
        <v>66</v>
      </c>
      <c r="F31" s="32">
        <f>'Stormwater Drainage'!J42</f>
        <v>0</v>
      </c>
      <c r="G31" s="33"/>
      <c r="H31" s="5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:28" x14ac:dyDescent="0.3">
      <c r="A32" s="43"/>
      <c r="B32" s="43"/>
      <c r="C32" s="43"/>
      <c r="D32" s="53"/>
      <c r="H32" s="5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1:28" x14ac:dyDescent="0.3">
      <c r="A33" s="43"/>
      <c r="B33" s="43"/>
      <c r="C33" s="43"/>
      <c r="D33" s="53"/>
      <c r="H33" s="5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spans="1:28" x14ac:dyDescent="0.3">
      <c r="A34" s="43"/>
      <c r="B34" s="43"/>
      <c r="C34" s="43"/>
      <c r="D34" s="53"/>
      <c r="E34" s="11" t="s">
        <v>67</v>
      </c>
      <c r="G34" s="33"/>
      <c r="H34" s="5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1:28" x14ac:dyDescent="0.3">
      <c r="A35" s="43"/>
      <c r="B35" s="43"/>
      <c r="C35" s="43"/>
      <c r="D35" s="53"/>
      <c r="H35" s="5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</row>
    <row r="36" spans="1:28" x14ac:dyDescent="0.3">
      <c r="A36" s="43"/>
      <c r="B36" s="43"/>
      <c r="C36" s="43"/>
      <c r="D36" s="53"/>
      <c r="H36" s="5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</row>
    <row r="37" spans="1:28" x14ac:dyDescent="0.3">
      <c r="A37" s="43"/>
      <c r="B37" s="43"/>
      <c r="C37" s="43"/>
      <c r="D37" s="53"/>
      <c r="E37" s="11" t="s">
        <v>68</v>
      </c>
      <c r="F37" s="33">
        <f>'Open Space &amp; Recreation'!I40</f>
        <v>0</v>
      </c>
      <c r="G37" s="33"/>
      <c r="H37" s="5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</row>
    <row r="38" spans="1:28" x14ac:dyDescent="0.3">
      <c r="A38" s="43"/>
      <c r="B38" s="43"/>
      <c r="C38" s="43"/>
      <c r="D38" s="53"/>
      <c r="H38" s="5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</row>
    <row r="39" spans="1:28" x14ac:dyDescent="0.3">
      <c r="A39" s="43"/>
      <c r="B39" s="43"/>
      <c r="C39" s="43"/>
      <c r="D39" s="53"/>
      <c r="G39" s="43"/>
      <c r="H39" s="5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1:28" x14ac:dyDescent="0.3">
      <c r="A40" s="43"/>
      <c r="B40" s="43"/>
      <c r="C40" s="43"/>
      <c r="D40" s="53"/>
      <c r="E40" s="11" t="s">
        <v>823</v>
      </c>
      <c r="F40" s="33">
        <f>'Community Land'!G39</f>
        <v>0</v>
      </c>
      <c r="G40" s="44"/>
      <c r="H40" s="5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</row>
    <row r="41" spans="1:28" x14ac:dyDescent="0.3">
      <c r="A41" s="43"/>
      <c r="B41" s="43"/>
      <c r="C41" s="43"/>
      <c r="D41" s="53"/>
      <c r="H41" s="5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</row>
    <row r="42" spans="1:28" x14ac:dyDescent="0.3">
      <c r="A42" s="43"/>
      <c r="B42" s="43"/>
      <c r="C42" s="43"/>
      <c r="D42" s="53"/>
      <c r="H42" s="5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</row>
    <row r="43" spans="1:28" x14ac:dyDescent="0.3">
      <c r="A43" s="43"/>
      <c r="B43" s="43"/>
      <c r="C43" s="43"/>
      <c r="D43" s="53"/>
      <c r="E43" s="11" t="s">
        <v>69</v>
      </c>
      <c r="F43" s="33">
        <f>Water!K40</f>
        <v>0</v>
      </c>
      <c r="G43" s="33"/>
      <c r="H43" s="5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</row>
    <row r="44" spans="1:28" x14ac:dyDescent="0.3">
      <c r="A44" s="43"/>
      <c r="B44" s="43"/>
      <c r="C44" s="43"/>
      <c r="D44" s="53"/>
      <c r="H44" s="5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1:28" x14ac:dyDescent="0.3">
      <c r="A45" s="43"/>
      <c r="B45" s="43"/>
      <c r="C45" s="43"/>
      <c r="D45" s="53"/>
      <c r="H45" s="5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1:28" x14ac:dyDescent="0.3">
      <c r="A46" s="43"/>
      <c r="B46" s="43"/>
      <c r="C46" s="43"/>
      <c r="D46" s="53"/>
      <c r="E46" s="11" t="s">
        <v>70</v>
      </c>
      <c r="F46" s="33">
        <f>Sewer!J40</f>
        <v>0</v>
      </c>
      <c r="G46" s="33"/>
      <c r="H46" s="5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1:28" x14ac:dyDescent="0.3">
      <c r="A47" s="43"/>
      <c r="B47" s="43"/>
      <c r="C47" s="43"/>
      <c r="D47" s="53"/>
      <c r="H47" s="5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1:28" x14ac:dyDescent="0.3">
      <c r="A48" s="43"/>
      <c r="B48" s="43"/>
      <c r="C48" s="43"/>
      <c r="D48" s="53"/>
      <c r="E48" s="11" t="s">
        <v>900</v>
      </c>
      <c r="F48" s="33">
        <f>'Other - Manual Input'!G42</f>
        <v>0</v>
      </c>
      <c r="G48" s="33"/>
      <c r="H48" s="5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1:28" x14ac:dyDescent="0.3">
      <c r="A49" s="43"/>
      <c r="B49" s="43"/>
      <c r="C49" s="43"/>
      <c r="D49" s="53"/>
      <c r="H49" s="5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1:28" ht="28.8" x14ac:dyDescent="0.3">
      <c r="A50" s="43"/>
      <c r="B50" s="43"/>
      <c r="C50" s="43"/>
      <c r="D50" s="53"/>
      <c r="E50" s="34" t="s">
        <v>660</v>
      </c>
      <c r="F50" s="19">
        <f>SUM(F26:F49)</f>
        <v>0</v>
      </c>
      <c r="G50" s="19"/>
      <c r="H50" s="5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1:28" x14ac:dyDescent="0.3">
      <c r="A51" s="43"/>
      <c r="B51" s="43"/>
      <c r="C51" s="43"/>
      <c r="D51" s="53"/>
      <c r="E51" s="53"/>
      <c r="F51" s="53"/>
      <c r="G51" s="53"/>
      <c r="H51" s="5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1:28" x14ac:dyDescent="0.3">
      <c r="A52" s="43"/>
      <c r="B52" s="43"/>
      <c r="C52" s="43"/>
      <c r="D52" s="53"/>
      <c r="E52" s="53"/>
      <c r="F52" s="53"/>
      <c r="G52" s="53"/>
      <c r="H52" s="5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</sheetData>
  <sheetProtection password="C7D6" sheet="1" objects="1" scenarios="1"/>
  <mergeCells count="1">
    <mergeCell ref="F4:G7"/>
  </mergeCells>
  <dataValidations count="1">
    <dataValidation type="list" allowBlank="1" showInputMessage="1" showErrorMessage="1" sqref="F20">
      <formula1>Location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7"/>
  <sheetViews>
    <sheetView zoomScale="85" zoomScaleNormal="85" workbookViewId="0">
      <selection activeCell="C24" sqref="C24"/>
    </sheetView>
  </sheetViews>
  <sheetFormatPr defaultRowHeight="14.4" x14ac:dyDescent="0.3"/>
  <cols>
    <col min="1" max="1" width="13.5546875" style="13" bestFit="1" customWidth="1"/>
    <col min="2" max="3" width="26" style="13" customWidth="1"/>
    <col min="4" max="4" width="41.77734375" style="13" customWidth="1"/>
    <col min="5" max="5" width="16.109375" style="13" bestFit="1" customWidth="1"/>
    <col min="6" max="6" width="16.109375" style="13" customWidth="1"/>
    <col min="7" max="7" width="16.109375" style="13" bestFit="1" customWidth="1"/>
    <col min="8" max="10" width="16.109375" style="13" customWidth="1"/>
    <col min="11" max="11" width="20" style="13" bestFit="1" customWidth="1"/>
    <col min="12" max="12" width="22.88671875" style="11" customWidth="1"/>
    <col min="13" max="13" width="25.33203125" style="11" customWidth="1"/>
    <col min="14" max="14" width="9.77734375" style="11" customWidth="1"/>
    <col min="15" max="27" width="8.88671875" style="11"/>
    <col min="28" max="28" width="33.6640625" style="11" bestFit="1" customWidth="1"/>
    <col min="29" max="29" width="40.21875" style="11" bestFit="1" customWidth="1"/>
    <col min="30" max="30" width="14.88671875" style="11" bestFit="1" customWidth="1"/>
    <col min="31" max="31" width="4.88671875" style="11" bestFit="1" customWidth="1"/>
    <col min="32" max="34" width="40.21875" style="11" customWidth="1"/>
    <col min="35" max="35" width="14.6640625" style="11" bestFit="1" customWidth="1"/>
    <col min="36" max="36" width="17" style="11" bestFit="1" customWidth="1"/>
    <col min="37" max="37" width="8.88671875" style="11"/>
    <col min="38" max="38" width="21.109375" style="11" bestFit="1" customWidth="1"/>
    <col min="39" max="39" width="18.109375" style="11" bestFit="1" customWidth="1"/>
    <col min="40" max="16384" width="8.88671875" style="11"/>
  </cols>
  <sheetData>
    <row r="1" spans="1:39" ht="28.8" x14ac:dyDescent="0.3">
      <c r="A1" s="45" t="s">
        <v>75</v>
      </c>
      <c r="B1" s="12" t="s">
        <v>117</v>
      </c>
      <c r="C1" s="12" t="s">
        <v>71</v>
      </c>
      <c r="D1" s="12" t="s">
        <v>118</v>
      </c>
      <c r="E1" s="12" t="s">
        <v>676</v>
      </c>
      <c r="F1" s="12" t="s">
        <v>652</v>
      </c>
      <c r="G1" s="12" t="s">
        <v>654</v>
      </c>
      <c r="H1" s="12" t="s">
        <v>574</v>
      </c>
      <c r="I1" s="17" t="s">
        <v>116</v>
      </c>
      <c r="J1" s="17" t="s">
        <v>653</v>
      </c>
      <c r="K1" s="28" t="s">
        <v>865</v>
      </c>
      <c r="L1" s="50" t="s">
        <v>822</v>
      </c>
      <c r="M1" s="59"/>
      <c r="N1" s="59"/>
      <c r="AC1" s="36" t="s">
        <v>118</v>
      </c>
      <c r="AD1" s="36" t="s">
        <v>119</v>
      </c>
      <c r="AE1" s="36" t="s">
        <v>120</v>
      </c>
      <c r="AF1" s="36" t="s">
        <v>676</v>
      </c>
      <c r="AG1" s="36" t="s">
        <v>676</v>
      </c>
      <c r="AH1" s="36" t="s">
        <v>676</v>
      </c>
      <c r="AI1" s="36" t="s">
        <v>652</v>
      </c>
      <c r="AJ1" s="36" t="s">
        <v>858</v>
      </c>
      <c r="AK1" s="36" t="s">
        <v>879</v>
      </c>
      <c r="AL1" s="36" t="s">
        <v>882</v>
      </c>
      <c r="AM1" s="36" t="s">
        <v>909</v>
      </c>
    </row>
    <row r="2" spans="1:39" x14ac:dyDescent="0.3">
      <c r="A2" s="22"/>
      <c r="B2" s="15"/>
      <c r="C2" s="15"/>
      <c r="D2" s="15"/>
      <c r="E2" s="15"/>
      <c r="F2" s="15"/>
      <c r="G2" s="15"/>
      <c r="H2" s="15"/>
      <c r="I2" s="65"/>
      <c r="J2" s="65"/>
      <c r="K2" s="15"/>
      <c r="L2" s="51">
        <f>G2*K2</f>
        <v>0</v>
      </c>
      <c r="M2" s="53"/>
      <c r="N2" s="53"/>
      <c r="AB2" s="11" t="s">
        <v>859</v>
      </c>
      <c r="AC2" s="11" t="s">
        <v>119</v>
      </c>
      <c r="AD2" s="11" t="s">
        <v>122</v>
      </c>
      <c r="AF2" s="11" t="s">
        <v>866</v>
      </c>
      <c r="AG2" s="11" t="s">
        <v>866</v>
      </c>
      <c r="AH2" s="11" t="s">
        <v>866</v>
      </c>
      <c r="AI2" s="11" t="s">
        <v>870</v>
      </c>
      <c r="AJ2" s="11" t="s">
        <v>873</v>
      </c>
      <c r="AK2" s="11" t="s">
        <v>880</v>
      </c>
      <c r="AL2" s="11" t="s">
        <v>883</v>
      </c>
      <c r="AM2" s="11" t="s">
        <v>910</v>
      </c>
    </row>
    <row r="3" spans="1:39" x14ac:dyDescent="0.3">
      <c r="A3" s="22"/>
      <c r="B3" s="15"/>
      <c r="C3" s="15"/>
      <c r="D3" s="15"/>
      <c r="E3" s="15"/>
      <c r="F3" s="15"/>
      <c r="G3" s="15"/>
      <c r="H3" s="15"/>
      <c r="I3" s="65"/>
      <c r="J3" s="65">
        <f>IF(ISERROR(G3*I3),"",(G3*I3))</f>
        <v>0</v>
      </c>
      <c r="K3" s="15"/>
      <c r="L3" s="51">
        <f t="shared" ref="L3:L32" si="0">G3*K3</f>
        <v>0</v>
      </c>
      <c r="M3" s="53"/>
      <c r="N3" s="53"/>
      <c r="AB3" s="43" t="s">
        <v>854</v>
      </c>
      <c r="AC3" s="11" t="s">
        <v>120</v>
      </c>
      <c r="AD3" s="11" t="s">
        <v>123</v>
      </c>
      <c r="AF3" s="11" t="s">
        <v>867</v>
      </c>
      <c r="AG3" s="11" t="s">
        <v>867</v>
      </c>
      <c r="AH3" s="11" t="s">
        <v>867</v>
      </c>
      <c r="AI3" s="11" t="s">
        <v>871</v>
      </c>
      <c r="AJ3" s="11" t="s">
        <v>874</v>
      </c>
      <c r="AK3" s="11" t="s">
        <v>765</v>
      </c>
      <c r="AL3" s="11" t="s">
        <v>884</v>
      </c>
      <c r="AM3" s="11" t="s">
        <v>911</v>
      </c>
    </row>
    <row r="4" spans="1:39" x14ac:dyDescent="0.3">
      <c r="A4" s="22"/>
      <c r="B4" s="15"/>
      <c r="C4" s="15"/>
      <c r="D4" s="15"/>
      <c r="E4" s="15"/>
      <c r="F4" s="15"/>
      <c r="G4" s="15"/>
      <c r="H4" s="15"/>
      <c r="I4" s="65"/>
      <c r="J4" s="65"/>
      <c r="K4" s="15"/>
      <c r="L4" s="51">
        <f t="shared" si="0"/>
        <v>0</v>
      </c>
      <c r="M4" s="53"/>
      <c r="N4" s="53"/>
      <c r="AB4" s="46" t="s">
        <v>876</v>
      </c>
      <c r="AC4" s="11" t="s">
        <v>898</v>
      </c>
      <c r="AD4" s="11" t="s">
        <v>124</v>
      </c>
      <c r="AF4" s="11" t="s">
        <v>868</v>
      </c>
      <c r="AG4" s="11" t="s">
        <v>868</v>
      </c>
      <c r="AH4" s="11" t="s">
        <v>868</v>
      </c>
      <c r="AI4" s="11" t="s">
        <v>479</v>
      </c>
      <c r="AJ4" s="11" t="s">
        <v>875</v>
      </c>
      <c r="AK4" s="11" t="s">
        <v>881</v>
      </c>
      <c r="AL4" s="11" t="s">
        <v>885</v>
      </c>
      <c r="AM4" s="11" t="s">
        <v>912</v>
      </c>
    </row>
    <row r="5" spans="1:39" x14ac:dyDescent="0.3">
      <c r="A5" s="22"/>
      <c r="B5" s="15"/>
      <c r="C5" s="15"/>
      <c r="D5" s="15"/>
      <c r="E5" s="15"/>
      <c r="F5" s="15"/>
      <c r="G5" s="15"/>
      <c r="H5" s="15"/>
      <c r="I5" s="65"/>
      <c r="J5" s="65"/>
      <c r="K5" s="15"/>
      <c r="L5" s="51">
        <f t="shared" si="0"/>
        <v>0</v>
      </c>
      <c r="M5" s="53"/>
      <c r="N5" s="53"/>
      <c r="AB5" s="47" t="s">
        <v>857</v>
      </c>
      <c r="AC5" s="11" t="s">
        <v>121</v>
      </c>
      <c r="AF5" s="11" t="s">
        <v>904</v>
      </c>
      <c r="AG5" s="11" t="s">
        <v>869</v>
      </c>
      <c r="AH5" s="11" t="s">
        <v>869</v>
      </c>
    </row>
    <row r="6" spans="1:39" x14ac:dyDescent="0.3">
      <c r="A6" s="22"/>
      <c r="B6" s="15"/>
      <c r="C6" s="15"/>
      <c r="D6" s="15"/>
      <c r="E6" s="15"/>
      <c r="F6" s="15"/>
      <c r="G6" s="15"/>
      <c r="H6" s="15"/>
      <c r="I6" s="65"/>
      <c r="J6" s="65"/>
      <c r="K6" s="15"/>
      <c r="L6" s="51">
        <f t="shared" si="0"/>
        <v>0</v>
      </c>
      <c r="M6" s="53"/>
      <c r="N6" s="53"/>
      <c r="AB6" s="47" t="s">
        <v>855</v>
      </c>
      <c r="AF6" s="11" t="s">
        <v>905</v>
      </c>
    </row>
    <row r="7" spans="1:39" x14ac:dyDescent="0.3">
      <c r="A7" s="22"/>
      <c r="B7" s="15"/>
      <c r="C7" s="15"/>
      <c r="D7" s="15"/>
      <c r="E7" s="15"/>
      <c r="F7" s="15"/>
      <c r="G7" s="15"/>
      <c r="H7" s="15"/>
      <c r="I7" s="65"/>
      <c r="J7" s="65"/>
      <c r="K7" s="15"/>
      <c r="L7" s="51">
        <f t="shared" si="0"/>
        <v>0</v>
      </c>
      <c r="M7" s="53"/>
      <c r="N7" s="53"/>
      <c r="AB7" s="11" t="s">
        <v>856</v>
      </c>
    </row>
    <row r="8" spans="1:39" x14ac:dyDescent="0.3">
      <c r="A8" s="22"/>
      <c r="B8" s="15"/>
      <c r="C8" s="15"/>
      <c r="D8" s="15"/>
      <c r="E8" s="15"/>
      <c r="F8" s="15"/>
      <c r="G8" s="15"/>
      <c r="H8" s="15"/>
      <c r="I8" s="65"/>
      <c r="J8" s="65"/>
      <c r="K8" s="15"/>
      <c r="L8" s="51">
        <f t="shared" si="0"/>
        <v>0</v>
      </c>
      <c r="M8" s="53"/>
      <c r="N8" s="53"/>
      <c r="AB8" s="47" t="s">
        <v>879</v>
      </c>
    </row>
    <row r="9" spans="1:39" x14ac:dyDescent="0.3">
      <c r="A9" s="22"/>
      <c r="B9" s="15"/>
      <c r="C9" s="15"/>
      <c r="D9" s="15"/>
      <c r="E9" s="15"/>
      <c r="F9" s="15"/>
      <c r="G9" s="15"/>
      <c r="H9" s="15"/>
      <c r="I9" s="65"/>
      <c r="J9" s="65"/>
      <c r="K9" s="15"/>
      <c r="L9" s="51">
        <f t="shared" si="0"/>
        <v>0</v>
      </c>
      <c r="M9" s="53"/>
      <c r="N9" s="53"/>
      <c r="AB9" s="47" t="s">
        <v>883</v>
      </c>
    </row>
    <row r="10" spans="1:39" x14ac:dyDescent="0.3">
      <c r="A10" s="22"/>
      <c r="B10" s="15"/>
      <c r="C10" s="15"/>
      <c r="D10" s="15"/>
      <c r="E10" s="15"/>
      <c r="F10" s="15"/>
      <c r="G10" s="15"/>
      <c r="H10" s="15"/>
      <c r="I10" s="65"/>
      <c r="J10" s="65"/>
      <c r="K10" s="15"/>
      <c r="L10" s="51">
        <f t="shared" si="0"/>
        <v>0</v>
      </c>
      <c r="M10" s="53"/>
      <c r="N10" s="53"/>
      <c r="AB10" s="47" t="s">
        <v>884</v>
      </c>
    </row>
    <row r="11" spans="1:39" x14ac:dyDescent="0.3">
      <c r="A11" s="22"/>
      <c r="B11" s="15"/>
      <c r="C11" s="15"/>
      <c r="D11" s="15"/>
      <c r="E11" s="15"/>
      <c r="F11" s="15"/>
      <c r="G11" s="15"/>
      <c r="H11" s="15"/>
      <c r="I11" s="65"/>
      <c r="J11" s="65"/>
      <c r="K11" s="15"/>
      <c r="L11" s="51">
        <f t="shared" si="0"/>
        <v>0</v>
      </c>
      <c r="M11" s="53"/>
      <c r="N11" s="53"/>
      <c r="Q11" s="47"/>
      <c r="AB11" s="47" t="s">
        <v>885</v>
      </c>
    </row>
    <row r="12" spans="1:39" x14ac:dyDescent="0.3">
      <c r="A12" s="22"/>
      <c r="B12" s="15"/>
      <c r="C12" s="15"/>
      <c r="D12" s="15"/>
      <c r="E12" s="15"/>
      <c r="F12" s="15"/>
      <c r="G12" s="15"/>
      <c r="H12" s="15"/>
      <c r="I12" s="65"/>
      <c r="J12" s="65"/>
      <c r="K12" s="15"/>
      <c r="L12" s="51">
        <f t="shared" si="0"/>
        <v>0</v>
      </c>
      <c r="M12" s="53"/>
      <c r="N12" s="53"/>
      <c r="Q12" s="47"/>
      <c r="AB12" s="47" t="s">
        <v>877</v>
      </c>
    </row>
    <row r="13" spans="1:39" x14ac:dyDescent="0.3">
      <c r="A13" s="22"/>
      <c r="B13" s="15"/>
      <c r="C13" s="15"/>
      <c r="D13" s="15"/>
      <c r="E13" s="15"/>
      <c r="F13" s="15"/>
      <c r="G13" s="15"/>
      <c r="H13" s="15"/>
      <c r="I13" s="65"/>
      <c r="J13" s="65"/>
      <c r="K13" s="15"/>
      <c r="L13" s="51">
        <f t="shared" si="0"/>
        <v>0</v>
      </c>
      <c r="M13" s="53"/>
      <c r="N13" s="53"/>
      <c r="AB13" s="47" t="s">
        <v>878</v>
      </c>
    </row>
    <row r="14" spans="1:39" x14ac:dyDescent="0.3">
      <c r="A14" s="22"/>
      <c r="B14" s="15"/>
      <c r="C14" s="15"/>
      <c r="D14" s="15"/>
      <c r="E14" s="15"/>
      <c r="F14" s="15"/>
      <c r="G14" s="15"/>
      <c r="H14" s="15"/>
      <c r="I14" s="65"/>
      <c r="J14" s="65"/>
      <c r="K14" s="15"/>
      <c r="L14" s="51">
        <f t="shared" si="0"/>
        <v>0</v>
      </c>
      <c r="M14" s="53"/>
      <c r="N14" s="53"/>
      <c r="AB14" s="47" t="s">
        <v>909</v>
      </c>
    </row>
    <row r="15" spans="1:39" x14ac:dyDescent="0.3">
      <c r="A15" s="22"/>
      <c r="B15" s="15"/>
      <c r="C15" s="15"/>
      <c r="D15" s="15"/>
      <c r="E15" s="15"/>
      <c r="F15" s="15"/>
      <c r="G15" s="15"/>
      <c r="H15" s="15"/>
      <c r="I15" s="65"/>
      <c r="J15" s="65"/>
      <c r="K15" s="15"/>
      <c r="L15" s="51">
        <f t="shared" si="0"/>
        <v>0</v>
      </c>
      <c r="M15" s="53"/>
      <c r="N15" s="53"/>
      <c r="Q15" s="47"/>
      <c r="AB15" s="47"/>
    </row>
    <row r="16" spans="1:39" x14ac:dyDescent="0.3">
      <c r="A16" s="22"/>
      <c r="B16" s="15"/>
      <c r="C16" s="15"/>
      <c r="D16" s="15"/>
      <c r="E16" s="15"/>
      <c r="F16" s="15"/>
      <c r="G16" s="15"/>
      <c r="H16" s="15"/>
      <c r="I16" s="65"/>
      <c r="J16" s="65"/>
      <c r="K16" s="15"/>
      <c r="L16" s="51">
        <f t="shared" si="0"/>
        <v>0</v>
      </c>
      <c r="M16" s="53"/>
      <c r="N16" s="53"/>
    </row>
    <row r="17" spans="1:17" x14ac:dyDescent="0.3">
      <c r="A17" s="22"/>
      <c r="B17" s="15"/>
      <c r="C17" s="15"/>
      <c r="D17" s="15"/>
      <c r="E17" s="15"/>
      <c r="F17" s="15"/>
      <c r="G17" s="15"/>
      <c r="H17" s="15"/>
      <c r="I17" s="65"/>
      <c r="J17" s="65"/>
      <c r="K17" s="15"/>
      <c r="L17" s="51">
        <f t="shared" si="0"/>
        <v>0</v>
      </c>
      <c r="M17" s="53"/>
      <c r="N17" s="53"/>
      <c r="Q17" s="46"/>
    </row>
    <row r="18" spans="1:17" x14ac:dyDescent="0.3">
      <c r="A18" s="22"/>
      <c r="B18" s="15"/>
      <c r="C18" s="15"/>
      <c r="D18" s="15"/>
      <c r="E18" s="15"/>
      <c r="F18" s="15"/>
      <c r="G18" s="15"/>
      <c r="H18" s="15"/>
      <c r="I18" s="65"/>
      <c r="J18" s="65"/>
      <c r="K18" s="15"/>
      <c r="L18" s="51">
        <f t="shared" si="0"/>
        <v>0</v>
      </c>
      <c r="M18" s="53"/>
      <c r="N18" s="53"/>
    </row>
    <row r="19" spans="1:17" x14ac:dyDescent="0.3">
      <c r="A19" s="22"/>
      <c r="B19" s="15"/>
      <c r="C19" s="15"/>
      <c r="D19" s="15"/>
      <c r="E19" s="15"/>
      <c r="F19" s="15"/>
      <c r="G19" s="15"/>
      <c r="H19" s="15"/>
      <c r="I19" s="65"/>
      <c r="J19" s="65"/>
      <c r="K19" s="15"/>
      <c r="L19" s="51">
        <f t="shared" si="0"/>
        <v>0</v>
      </c>
      <c r="M19" s="53"/>
      <c r="N19" s="53"/>
    </row>
    <row r="20" spans="1:17" x14ac:dyDescent="0.3">
      <c r="A20" s="22"/>
      <c r="B20" s="15"/>
      <c r="C20" s="15"/>
      <c r="D20" s="15"/>
      <c r="E20" s="15"/>
      <c r="F20" s="15"/>
      <c r="G20" s="15"/>
      <c r="H20" s="15"/>
      <c r="I20" s="65"/>
      <c r="J20" s="65"/>
      <c r="K20" s="15"/>
      <c r="L20" s="51">
        <f t="shared" si="0"/>
        <v>0</v>
      </c>
      <c r="M20" s="53"/>
      <c r="N20" s="53"/>
      <c r="Q20" s="47"/>
    </row>
    <row r="21" spans="1:17" x14ac:dyDescent="0.3">
      <c r="A21" s="22"/>
      <c r="B21" s="15"/>
      <c r="C21" s="15"/>
      <c r="D21" s="15"/>
      <c r="E21" s="15"/>
      <c r="F21" s="15"/>
      <c r="G21" s="15"/>
      <c r="H21" s="15"/>
      <c r="I21" s="65"/>
      <c r="J21" s="65"/>
      <c r="K21" s="15"/>
      <c r="L21" s="51">
        <f t="shared" si="0"/>
        <v>0</v>
      </c>
      <c r="M21" s="53"/>
      <c r="N21" s="53"/>
    </row>
    <row r="22" spans="1:17" x14ac:dyDescent="0.3">
      <c r="A22" s="22"/>
      <c r="B22" s="15"/>
      <c r="C22" s="15"/>
      <c r="D22" s="15"/>
      <c r="E22" s="15"/>
      <c r="F22" s="15"/>
      <c r="G22" s="15"/>
      <c r="H22" s="15"/>
      <c r="I22" s="65"/>
      <c r="J22" s="65"/>
      <c r="K22" s="15"/>
      <c r="L22" s="51">
        <f t="shared" si="0"/>
        <v>0</v>
      </c>
      <c r="M22" s="53"/>
      <c r="N22" s="53"/>
    </row>
    <row r="23" spans="1:17" x14ac:dyDescent="0.3">
      <c r="A23" s="22"/>
      <c r="B23" s="15"/>
      <c r="C23" s="15"/>
      <c r="D23" s="15"/>
      <c r="E23" s="15"/>
      <c r="F23" s="15"/>
      <c r="G23" s="15"/>
      <c r="H23" s="15"/>
      <c r="I23" s="65"/>
      <c r="J23" s="65"/>
      <c r="K23" s="15"/>
      <c r="L23" s="51">
        <f t="shared" si="0"/>
        <v>0</v>
      </c>
      <c r="M23" s="53"/>
      <c r="N23" s="53"/>
    </row>
    <row r="24" spans="1:17" x14ac:dyDescent="0.3">
      <c r="A24" s="22"/>
      <c r="B24" s="15"/>
      <c r="C24" s="15"/>
      <c r="D24" s="15"/>
      <c r="E24" s="15"/>
      <c r="F24" s="15"/>
      <c r="G24" s="15"/>
      <c r="H24" s="15"/>
      <c r="I24" s="65"/>
      <c r="J24" s="65"/>
      <c r="K24" s="15"/>
      <c r="L24" s="51">
        <f t="shared" si="0"/>
        <v>0</v>
      </c>
      <c r="M24" s="53"/>
      <c r="N24" s="53"/>
    </row>
    <row r="25" spans="1:17" x14ac:dyDescent="0.3">
      <c r="A25" s="22"/>
      <c r="B25" s="15"/>
      <c r="C25" s="15"/>
      <c r="D25" s="15"/>
      <c r="E25" s="15"/>
      <c r="F25" s="15"/>
      <c r="G25" s="15"/>
      <c r="H25" s="15"/>
      <c r="I25" s="65"/>
      <c r="J25" s="65"/>
      <c r="K25" s="15"/>
      <c r="L25" s="51">
        <f t="shared" si="0"/>
        <v>0</v>
      </c>
      <c r="M25" s="53"/>
      <c r="N25" s="53"/>
    </row>
    <row r="26" spans="1:17" x14ac:dyDescent="0.3">
      <c r="A26" s="22"/>
      <c r="B26" s="15"/>
      <c r="C26" s="15"/>
      <c r="D26" s="15"/>
      <c r="E26" s="15"/>
      <c r="F26" s="15"/>
      <c r="G26" s="15"/>
      <c r="H26" s="15"/>
      <c r="I26" s="65"/>
      <c r="J26" s="65"/>
      <c r="K26" s="15"/>
      <c r="L26" s="51">
        <f t="shared" si="0"/>
        <v>0</v>
      </c>
      <c r="M26" s="53"/>
      <c r="N26" s="53"/>
    </row>
    <row r="27" spans="1:17" x14ac:dyDescent="0.3">
      <c r="A27" s="22"/>
      <c r="B27" s="15"/>
      <c r="C27" s="15"/>
      <c r="D27" s="15"/>
      <c r="E27" s="15"/>
      <c r="F27" s="15"/>
      <c r="G27" s="15"/>
      <c r="H27" s="15"/>
      <c r="I27" s="65"/>
      <c r="J27" s="65"/>
      <c r="K27" s="15"/>
      <c r="L27" s="51">
        <f t="shared" si="0"/>
        <v>0</v>
      </c>
      <c r="M27" s="53"/>
      <c r="N27" s="53"/>
    </row>
    <row r="28" spans="1:17" x14ac:dyDescent="0.3">
      <c r="A28" s="22"/>
      <c r="B28" s="15"/>
      <c r="C28" s="15"/>
      <c r="D28" s="15"/>
      <c r="E28" s="15"/>
      <c r="F28" s="15"/>
      <c r="G28" s="15"/>
      <c r="H28" s="15"/>
      <c r="I28" s="65"/>
      <c r="J28" s="65"/>
      <c r="K28" s="15"/>
      <c r="L28" s="51">
        <f t="shared" si="0"/>
        <v>0</v>
      </c>
      <c r="M28" s="53"/>
      <c r="N28" s="53"/>
    </row>
    <row r="29" spans="1:17" x14ac:dyDescent="0.3">
      <c r="A29" s="22"/>
      <c r="B29" s="15"/>
      <c r="C29" s="15"/>
      <c r="D29" s="15"/>
      <c r="E29" s="15"/>
      <c r="F29" s="15"/>
      <c r="G29" s="15"/>
      <c r="H29" s="15"/>
      <c r="I29" s="65"/>
      <c r="J29" s="65"/>
      <c r="K29" s="15"/>
      <c r="L29" s="51">
        <f t="shared" si="0"/>
        <v>0</v>
      </c>
      <c r="M29" s="53"/>
      <c r="N29" s="53"/>
    </row>
    <row r="30" spans="1:17" x14ac:dyDescent="0.3">
      <c r="A30" s="22"/>
      <c r="B30" s="15"/>
      <c r="C30" s="15"/>
      <c r="D30" s="15"/>
      <c r="E30" s="15"/>
      <c r="F30" s="15"/>
      <c r="G30" s="15"/>
      <c r="H30" s="15"/>
      <c r="I30" s="65"/>
      <c r="J30" s="65"/>
      <c r="K30" s="15"/>
      <c r="L30" s="51">
        <f t="shared" si="0"/>
        <v>0</v>
      </c>
      <c r="M30" s="53"/>
      <c r="N30" s="53"/>
    </row>
    <row r="31" spans="1:17" x14ac:dyDescent="0.3">
      <c r="A31" s="22"/>
      <c r="B31" s="15"/>
      <c r="C31" s="15"/>
      <c r="D31" s="15"/>
      <c r="E31" s="15"/>
      <c r="F31" s="15"/>
      <c r="G31" s="15"/>
      <c r="H31" s="15"/>
      <c r="I31" s="65"/>
      <c r="J31" s="65"/>
      <c r="K31" s="15"/>
      <c r="L31" s="51">
        <f t="shared" si="0"/>
        <v>0</v>
      </c>
      <c r="M31" s="53"/>
      <c r="N31" s="53"/>
    </row>
    <row r="32" spans="1:17" x14ac:dyDescent="0.3">
      <c r="A32" s="22"/>
      <c r="B32" s="15"/>
      <c r="C32" s="15"/>
      <c r="D32" s="15"/>
      <c r="E32" s="15"/>
      <c r="F32" s="15"/>
      <c r="G32" s="15"/>
      <c r="H32" s="15"/>
      <c r="I32" s="65"/>
      <c r="J32" s="65"/>
      <c r="K32" s="15"/>
      <c r="L32" s="51">
        <f t="shared" si="0"/>
        <v>0</v>
      </c>
      <c r="M32" s="53"/>
      <c r="N32" s="53"/>
    </row>
    <row r="33" spans="1:14" x14ac:dyDescent="0.3">
      <c r="A33" s="22"/>
      <c r="B33" s="15"/>
      <c r="C33" s="15"/>
      <c r="D33" s="15"/>
      <c r="E33" s="15"/>
      <c r="F33" s="15"/>
      <c r="G33" s="15"/>
      <c r="H33" s="15"/>
      <c r="I33" s="65"/>
      <c r="J33" s="65"/>
      <c r="K33" s="15"/>
      <c r="L33" s="51"/>
      <c r="M33" s="53"/>
      <c r="N33" s="53"/>
    </row>
    <row r="34" spans="1:14" x14ac:dyDescent="0.3">
      <c r="A34" s="22"/>
      <c r="B34" s="15"/>
      <c r="C34" s="15"/>
      <c r="D34" s="15"/>
      <c r="E34" s="15"/>
      <c r="F34" s="15"/>
      <c r="G34" s="15"/>
      <c r="H34" s="15"/>
      <c r="I34" s="65"/>
      <c r="J34" s="65"/>
      <c r="K34" s="15"/>
      <c r="L34" s="51">
        <f>SUM(L2:L32)</f>
        <v>0</v>
      </c>
      <c r="M34" s="53"/>
      <c r="N34" s="53"/>
    </row>
    <row r="35" spans="1:14" x14ac:dyDescent="0.3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3"/>
      <c r="M35" s="53"/>
      <c r="N35" s="53"/>
    </row>
    <row r="36" spans="1:14" x14ac:dyDescent="0.3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3"/>
      <c r="M36" s="53"/>
      <c r="N36" s="53"/>
    </row>
    <row r="37" spans="1:14" x14ac:dyDescent="0.3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3"/>
      <c r="M37" s="53"/>
      <c r="N37" s="53"/>
    </row>
  </sheetData>
  <sheetProtection password="C7D6" sheet="1" objects="1" scenarios="1"/>
  <dataValidations count="6">
    <dataValidation type="list" allowBlank="1" showInputMessage="1" showErrorMessage="1" sqref="D2:D32">
      <formula1>INDIRECT(SUBSTITUTE(C2," ",""))</formula1>
    </dataValidation>
    <dataValidation type="list" allowBlank="1" showInputMessage="1" showErrorMessage="1" sqref="E6:E32">
      <formula1>Material</formula1>
    </dataValidation>
    <dataValidation type="list" allowBlank="1" showInputMessage="1" showErrorMessage="1" sqref="F2:F32">
      <formula1>UnitofMeasure</formula1>
    </dataValidation>
    <dataValidation type="list" allowBlank="1" showInputMessage="1" showErrorMessage="1" sqref="E2:E5">
      <formula1>INDIRECT(SUBSTITUTE(CONCATENATE(C2,D2)," ",""))</formula1>
    </dataValidation>
    <dataValidation type="list" allowBlank="1" showInputMessage="1" showErrorMessage="1" sqref="C2">
      <formula1>$AB$1:$AB$13</formula1>
    </dataValidation>
    <dataValidation type="list" allowBlank="1" showInputMessage="1" showErrorMessage="1" sqref="C3:C34">
      <formula1>$AB$1:$AB$14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  <ignoredErrors>
    <ignoredError sqref="L2 L3:L32 L3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zoomScale="70" zoomScaleNormal="70" workbookViewId="0">
      <selection activeCell="H8" sqref="H8"/>
    </sheetView>
  </sheetViews>
  <sheetFormatPr defaultRowHeight="14.4" x14ac:dyDescent="0.3"/>
  <cols>
    <col min="1" max="1" width="15.21875" style="13" bestFit="1" customWidth="1"/>
    <col min="2" max="2" width="13.109375" style="13" bestFit="1" customWidth="1"/>
    <col min="3" max="3" width="41.77734375" style="13" customWidth="1"/>
    <col min="4" max="4" width="21.21875" style="10" bestFit="1" customWidth="1"/>
    <col min="5" max="5" width="17.109375" style="13" bestFit="1" customWidth="1"/>
    <col min="6" max="8" width="15.21875" style="13" customWidth="1"/>
    <col min="9" max="9" width="13.33203125" style="24" customWidth="1"/>
    <col min="10" max="10" width="13" style="24" customWidth="1"/>
    <col min="11" max="11" width="3.6640625" style="13" customWidth="1"/>
    <col min="12" max="12" width="24.109375" style="13" customWidth="1"/>
    <col min="13" max="13" width="25.6640625" style="11" bestFit="1" customWidth="1"/>
    <col min="14" max="25" width="8.88671875" style="10"/>
    <col min="26" max="26" width="20.44140625" style="10" bestFit="1" customWidth="1"/>
    <col min="27" max="27" width="8.88671875" style="10"/>
    <col min="28" max="28" width="12.88671875" style="10" bestFit="1" customWidth="1"/>
    <col min="29" max="29" width="30.5546875" style="10" bestFit="1" customWidth="1"/>
    <col min="30" max="30" width="8.88671875" style="10"/>
    <col min="31" max="31" width="40.21875" style="10" bestFit="1" customWidth="1"/>
    <col min="32" max="32" width="14.6640625" style="10" bestFit="1" customWidth="1"/>
    <col min="33" max="35" width="8.88671875" style="10"/>
    <col min="36" max="36" width="18.109375" style="10" bestFit="1" customWidth="1"/>
    <col min="37" max="16384" width="8.88671875" style="10"/>
  </cols>
  <sheetData>
    <row r="1" spans="1:36" ht="28.8" x14ac:dyDescent="0.3">
      <c r="A1" s="26" t="s">
        <v>75</v>
      </c>
      <c r="B1" s="36" t="s">
        <v>899</v>
      </c>
      <c r="C1" s="36" t="s">
        <v>71</v>
      </c>
      <c r="D1" s="9" t="s">
        <v>695</v>
      </c>
      <c r="E1" s="37" t="s">
        <v>652</v>
      </c>
      <c r="F1" s="37" t="s">
        <v>654</v>
      </c>
      <c r="G1" s="37" t="s">
        <v>675</v>
      </c>
      <c r="H1" s="37" t="s">
        <v>574</v>
      </c>
      <c r="I1" s="17" t="s">
        <v>116</v>
      </c>
      <c r="J1" s="17" t="s">
        <v>653</v>
      </c>
      <c r="K1" s="11"/>
      <c r="L1" s="38" t="s">
        <v>865</v>
      </c>
      <c r="M1" s="50" t="s">
        <v>822</v>
      </c>
      <c r="N1" s="57"/>
      <c r="O1" s="57"/>
      <c r="P1" s="57"/>
      <c r="Q1" s="57"/>
      <c r="R1" s="57"/>
      <c r="S1" s="57"/>
      <c r="T1" s="57"/>
      <c r="Z1" s="9" t="s">
        <v>59</v>
      </c>
      <c r="AA1" s="9" t="s">
        <v>74</v>
      </c>
      <c r="AE1" s="9" t="s">
        <v>73</v>
      </c>
      <c r="AF1" s="9" t="s">
        <v>76</v>
      </c>
      <c r="AG1" s="9" t="s">
        <v>78</v>
      </c>
      <c r="AH1" s="9" t="s">
        <v>574</v>
      </c>
      <c r="AI1" s="9" t="s">
        <v>652</v>
      </c>
      <c r="AJ1" s="9" t="s">
        <v>82</v>
      </c>
    </row>
    <row r="2" spans="1:36" x14ac:dyDescent="0.3">
      <c r="A2" s="22"/>
      <c r="B2" s="15"/>
      <c r="C2" s="15"/>
      <c r="D2" s="10" t="str">
        <f>IF(ISERROR(VLOOKUP(C2,AE:AF,2,FALSE)),"",VLOOKUP(C2,AE:AF,2,FALSE))</f>
        <v/>
      </c>
      <c r="E2" s="16"/>
      <c r="F2" s="16"/>
      <c r="G2" s="16"/>
      <c r="H2" s="16"/>
      <c r="I2" s="24" t="e">
        <f>IF(C2="Box Culverts",VLOOKUP(G2,'Stormwater Unit Rates'!C:I,7,FALSE),IF(C2="Concrete Pipes",VLOOKUP(CONCATENATE(C2,G2,H2),'Stormwater Unit Rates'!J:K,2,FALSE),VLOOKUP('Stormwater Drainage'!C2,'Stormwater Unit Rates'!A:I,9,FALSE)))</f>
        <v>#N/A</v>
      </c>
      <c r="J2" s="24" t="str">
        <f>IF(ISERROR(F2*I2),"",(F2*I2))</f>
        <v/>
      </c>
      <c r="L2" s="15"/>
      <c r="M2" s="51">
        <f>L2*F2</f>
        <v>0</v>
      </c>
      <c r="N2" s="57"/>
      <c r="O2" s="57"/>
      <c r="P2" s="57"/>
      <c r="Q2" s="57"/>
      <c r="R2" s="57"/>
      <c r="S2" s="57"/>
      <c r="T2" s="57"/>
      <c r="Z2" s="10" t="s">
        <v>14</v>
      </c>
      <c r="AA2" s="10" t="s">
        <v>0</v>
      </c>
      <c r="AB2" s="10" t="s">
        <v>3</v>
      </c>
      <c r="AC2" s="10" t="s">
        <v>7</v>
      </c>
      <c r="AD2" s="10" t="s">
        <v>2</v>
      </c>
      <c r="AE2" s="10" t="s">
        <v>79</v>
      </c>
      <c r="AF2" s="10" t="s">
        <v>4</v>
      </c>
      <c r="AG2" s="10" t="s">
        <v>80</v>
      </c>
      <c r="AH2" s="10" t="s">
        <v>650</v>
      </c>
      <c r="AI2" s="10" t="s">
        <v>659</v>
      </c>
      <c r="AJ2" s="10">
        <v>100</v>
      </c>
    </row>
    <row r="3" spans="1:36" x14ac:dyDescent="0.3">
      <c r="A3" s="22"/>
      <c r="B3" s="15"/>
      <c r="C3" s="15"/>
      <c r="D3" s="10" t="str">
        <f>IF(ISERROR(VLOOKUP(C3,AE:AF,2,FALSE)),"",VLOOKUP(C3,AE:AF,2,FALSE))</f>
        <v/>
      </c>
      <c r="E3" s="16"/>
      <c r="F3" s="16"/>
      <c r="G3" s="16"/>
      <c r="H3" s="16"/>
      <c r="I3" s="24" t="str">
        <f>IF(ISERROR(IF(C3="Box Culverts",VLOOKUP(G3,'Stormwater Unit Rates'!C:I,7,FALSE),IF(C3="Concrete Pipes",VLOOKUP(CONCATENATE(C3,G3,H3),'Stormwater Unit Rates'!J:K,2,FALSE),VLOOKUP('Stormwater Drainage'!C3,'Stormwater Unit Rates'!A:I,9,FALSE)))),"",IF(C3="Box Culverts",VLOOKUP(G3,'Stormwater Unit Rates'!C:I,7,FALSE),IF(C3="Concrete Pipes",VLOOKUP(CONCATENATE(C3,G3,H3),'Stormwater Unit Rates'!J:K,2,FALSE),VLOOKUP('Stormwater Drainage'!C3,'Stormwater Unit Rates'!A:I,9,FALSE))))</f>
        <v/>
      </c>
      <c r="J3" s="24" t="str">
        <f t="shared" ref="J3:J4" si="0">IF(ISERROR(F3*I3),"",(F3*I3))</f>
        <v/>
      </c>
      <c r="L3" s="15"/>
      <c r="M3" s="51">
        <f t="shared" ref="M3:M40" si="1">L3*F3</f>
        <v>0</v>
      </c>
      <c r="N3" s="57"/>
      <c r="O3" s="57"/>
      <c r="P3" s="57"/>
      <c r="Q3" s="57"/>
      <c r="R3" s="57"/>
      <c r="S3" s="57"/>
      <c r="T3" s="57"/>
      <c r="Z3" s="10" t="s">
        <v>15</v>
      </c>
      <c r="AA3" s="10" t="s">
        <v>1</v>
      </c>
      <c r="AB3" s="10" t="s">
        <v>4</v>
      </c>
      <c r="AC3" s="10" t="s">
        <v>8</v>
      </c>
      <c r="AE3" s="10" t="s">
        <v>102</v>
      </c>
      <c r="AF3" s="10" t="s">
        <v>10</v>
      </c>
      <c r="AG3" s="10" t="s">
        <v>81</v>
      </c>
      <c r="AH3" s="10" t="s">
        <v>657</v>
      </c>
      <c r="AI3" s="10" t="s">
        <v>479</v>
      </c>
      <c r="AJ3" s="10">
        <v>125</v>
      </c>
    </row>
    <row r="4" spans="1:36" x14ac:dyDescent="0.3">
      <c r="A4" s="22"/>
      <c r="B4" s="15"/>
      <c r="C4" s="15"/>
      <c r="D4" s="10" t="str">
        <f>IF(ISERROR(VLOOKUP(C4,AE:AF,2,FALSE)),"",VLOOKUP(C4,AE:AF,2,FALSE))</f>
        <v/>
      </c>
      <c r="E4" s="16"/>
      <c r="F4" s="16"/>
      <c r="G4" s="16"/>
      <c r="H4" s="16"/>
      <c r="I4" s="24" t="str">
        <f>IF(ISERROR(IF(C4="Box Culverts",VLOOKUP(G4,'Stormwater Unit Rates'!C:I,7,FALSE),IF(C4="Concrete Pipes",VLOOKUP(CONCATENATE(C4,G4,H4),'Stormwater Unit Rates'!J:K,2,FALSE),VLOOKUP('Stormwater Drainage'!C4,'Stormwater Unit Rates'!A:I,9,FALSE)))),"",IF(C4="Box Culverts",VLOOKUP(G4,'Stormwater Unit Rates'!C:I,7,FALSE),IF(C4="Concrete Pipes",VLOOKUP(CONCATENATE(C4,G4,H4),'Stormwater Unit Rates'!J:K,2,FALSE),VLOOKUP('Stormwater Drainage'!C4,'Stormwater Unit Rates'!A:I,9,FALSE))))</f>
        <v/>
      </c>
      <c r="J4" s="24" t="str">
        <f t="shared" si="0"/>
        <v/>
      </c>
      <c r="L4" s="15"/>
      <c r="M4" s="51">
        <f t="shared" si="1"/>
        <v>0</v>
      </c>
      <c r="N4" s="57"/>
      <c r="O4" s="57"/>
      <c r="P4" s="57"/>
      <c r="Q4" s="57"/>
      <c r="R4" s="57"/>
      <c r="S4" s="57"/>
      <c r="T4" s="57"/>
      <c r="Z4" s="10" t="s">
        <v>16</v>
      </c>
      <c r="AA4" s="10" t="s">
        <v>2</v>
      </c>
      <c r="AB4" s="10" t="s">
        <v>5</v>
      </c>
      <c r="AC4" s="10" t="s">
        <v>9</v>
      </c>
      <c r="AE4" s="10" t="s">
        <v>103</v>
      </c>
      <c r="AF4" s="10" t="s">
        <v>7</v>
      </c>
      <c r="AH4" s="10" t="s">
        <v>658</v>
      </c>
      <c r="AJ4" s="10">
        <v>150</v>
      </c>
    </row>
    <row r="5" spans="1:36" x14ac:dyDescent="0.3">
      <c r="A5" s="22"/>
      <c r="B5" s="15"/>
      <c r="C5" s="15"/>
      <c r="D5" s="10" t="str">
        <f t="shared" ref="D5:D40" si="2">IF(ISERROR(VLOOKUP(C5,AE:AF,2,FALSE)),"",VLOOKUP(C5,AE:AF,2,FALSE))</f>
        <v/>
      </c>
      <c r="E5" s="16"/>
      <c r="F5" s="16"/>
      <c r="G5" s="16"/>
      <c r="H5" s="16"/>
      <c r="I5" s="24" t="str">
        <f>IF(ISERROR(IF(C5="Box Culverts",VLOOKUP(G5,'Stormwater Unit Rates'!C:I,7,FALSE),IF(C5="Concrete Pipes",VLOOKUP(CONCATENATE(C5,G5,H5),'Stormwater Unit Rates'!J:K,2,FALSE),VLOOKUP('Stormwater Drainage'!C5,'Stormwater Unit Rates'!A:I,9,FALSE)))),"",IF(C5="Box Culverts",VLOOKUP(G5,'Stormwater Unit Rates'!C:I,7,FALSE),IF(C5="Concrete Pipes",VLOOKUP(CONCATENATE(C5,G5,H5),'Stormwater Unit Rates'!J:K,2,FALSE),VLOOKUP('Stormwater Drainage'!C5,'Stormwater Unit Rates'!A:I,9,FALSE))))</f>
        <v/>
      </c>
      <c r="J5" s="24" t="str">
        <f t="shared" ref="J5:J40" si="3">IF(ISERROR(F5*I5),"",(F5*I5))</f>
        <v/>
      </c>
      <c r="L5" s="15"/>
      <c r="M5" s="51">
        <f t="shared" si="1"/>
        <v>0</v>
      </c>
      <c r="N5" s="57"/>
      <c r="O5" s="57"/>
      <c r="P5" s="57"/>
      <c r="Q5" s="57"/>
      <c r="R5" s="57"/>
      <c r="S5" s="57"/>
      <c r="T5" s="57"/>
      <c r="Z5" s="10" t="s">
        <v>17</v>
      </c>
      <c r="AB5" s="10" t="s">
        <v>6</v>
      </c>
      <c r="AC5" s="10" t="s">
        <v>10</v>
      </c>
      <c r="AE5" s="10" t="s">
        <v>610</v>
      </c>
      <c r="AF5" s="10" t="s">
        <v>9</v>
      </c>
      <c r="AH5" s="10" t="s">
        <v>651</v>
      </c>
      <c r="AJ5" s="10">
        <v>175</v>
      </c>
    </row>
    <row r="6" spans="1:36" x14ac:dyDescent="0.3">
      <c r="A6" s="22"/>
      <c r="B6" s="15"/>
      <c r="C6" s="15"/>
      <c r="D6" s="10" t="str">
        <f t="shared" si="2"/>
        <v/>
      </c>
      <c r="E6" s="16"/>
      <c r="F6" s="16"/>
      <c r="G6" s="16"/>
      <c r="H6" s="16"/>
      <c r="I6" s="24" t="str">
        <f>IF(ISERROR(IF(C6="Box Culverts",VLOOKUP(G6,'Stormwater Unit Rates'!C:I,7,FALSE),IF(C6="Concrete Pipes",VLOOKUP(CONCATENATE(C6,G6,H6),'Stormwater Unit Rates'!J:K,2,FALSE),VLOOKUP('Stormwater Drainage'!C6,'Stormwater Unit Rates'!A:I,9,FALSE)))),"",IF(C6="Box Culverts",VLOOKUP(G6,'Stormwater Unit Rates'!C:I,7,FALSE),IF(C6="Concrete Pipes",VLOOKUP(CONCATENATE(C6,G6,H6),'Stormwater Unit Rates'!J:K,2,FALSE),VLOOKUP('Stormwater Drainage'!C6,'Stormwater Unit Rates'!A:I,9,FALSE))))</f>
        <v/>
      </c>
      <c r="J6" s="24" t="str">
        <f t="shared" si="3"/>
        <v/>
      </c>
      <c r="L6" s="15"/>
      <c r="M6" s="51">
        <f t="shared" si="1"/>
        <v>0</v>
      </c>
      <c r="N6" s="57"/>
      <c r="O6" s="57"/>
      <c r="P6" s="57"/>
      <c r="Q6" s="57"/>
      <c r="R6" s="57"/>
      <c r="S6" s="57"/>
      <c r="T6" s="57"/>
      <c r="Z6" s="10" t="s">
        <v>18</v>
      </c>
      <c r="AC6" s="10" t="s">
        <v>11</v>
      </c>
      <c r="AE6" s="10" t="s">
        <v>104</v>
      </c>
      <c r="AF6" s="10" t="s">
        <v>7</v>
      </c>
      <c r="AJ6" s="10">
        <v>200</v>
      </c>
    </row>
    <row r="7" spans="1:36" x14ac:dyDescent="0.3">
      <c r="A7" s="22"/>
      <c r="B7" s="15"/>
      <c r="C7" s="15"/>
      <c r="D7" s="10" t="str">
        <f t="shared" si="2"/>
        <v/>
      </c>
      <c r="E7" s="16"/>
      <c r="F7" s="16"/>
      <c r="G7" s="16"/>
      <c r="H7" s="16"/>
      <c r="I7" s="24" t="str">
        <f>IF(ISERROR(IF(C7="Box Culverts",VLOOKUP(G7,'Stormwater Unit Rates'!C:I,7,FALSE),IF(C7="Concrete Pipes",VLOOKUP(CONCATENATE(C7,G7,H7),'Stormwater Unit Rates'!J:K,2,FALSE),VLOOKUP('Stormwater Drainage'!C7,'Stormwater Unit Rates'!A:I,9,FALSE)))),"",IF(C7="Box Culverts",VLOOKUP(G7,'Stormwater Unit Rates'!C:I,7,FALSE),IF(C7="Concrete Pipes",VLOOKUP(CONCATENATE(C7,G7,H7),'Stormwater Unit Rates'!J:K,2,FALSE),VLOOKUP('Stormwater Drainage'!C7,'Stormwater Unit Rates'!A:I,9,FALSE))))</f>
        <v/>
      </c>
      <c r="J7" s="24" t="str">
        <f t="shared" si="3"/>
        <v/>
      </c>
      <c r="L7" s="15"/>
      <c r="M7" s="51">
        <f t="shared" si="1"/>
        <v>0</v>
      </c>
      <c r="N7" s="57"/>
      <c r="O7" s="57"/>
      <c r="P7" s="57"/>
      <c r="Q7" s="57"/>
      <c r="R7" s="57"/>
      <c r="S7" s="57"/>
      <c r="T7" s="57"/>
      <c r="Z7" s="10" t="s">
        <v>19</v>
      </c>
      <c r="AC7" s="10" t="s">
        <v>12</v>
      </c>
      <c r="AE7" s="10" t="s">
        <v>83</v>
      </c>
      <c r="AF7" s="10" t="s">
        <v>7</v>
      </c>
      <c r="AJ7" s="10">
        <v>225</v>
      </c>
    </row>
    <row r="8" spans="1:36" x14ac:dyDescent="0.3">
      <c r="A8" s="22"/>
      <c r="B8" s="15"/>
      <c r="C8" s="15"/>
      <c r="D8" s="10" t="str">
        <f t="shared" si="2"/>
        <v/>
      </c>
      <c r="E8" s="16"/>
      <c r="F8" s="16"/>
      <c r="G8" s="16"/>
      <c r="H8" s="16"/>
      <c r="I8" s="24" t="str">
        <f>IF(ISERROR(IF(C8="Box Culverts",VLOOKUP(G8,'Stormwater Unit Rates'!C:I,7,FALSE),IF(C8="Concrete Pipes",VLOOKUP(CONCATENATE(C8,G8,H8),'Stormwater Unit Rates'!J:K,2,FALSE),VLOOKUP('Stormwater Drainage'!C8,'Stormwater Unit Rates'!A:I,9,FALSE)))),"",IF(C8="Box Culverts",VLOOKUP(G8,'Stormwater Unit Rates'!C:I,7,FALSE),IF(C8="Concrete Pipes",VLOOKUP(CONCATENATE(C8,G8,H8),'Stormwater Unit Rates'!J:K,2,FALSE),VLOOKUP('Stormwater Drainage'!C8,'Stormwater Unit Rates'!A:I,9,FALSE))))</f>
        <v/>
      </c>
      <c r="J8" s="24" t="str">
        <f t="shared" si="3"/>
        <v/>
      </c>
      <c r="L8" s="15"/>
      <c r="M8" s="51">
        <f t="shared" si="1"/>
        <v>0</v>
      </c>
      <c r="N8" s="57"/>
      <c r="O8" s="57"/>
      <c r="P8" s="57"/>
      <c r="Q8" s="57"/>
      <c r="R8" s="57"/>
      <c r="S8" s="57"/>
      <c r="T8" s="57"/>
      <c r="Z8" s="10" t="s">
        <v>20</v>
      </c>
      <c r="AC8" s="10" t="s">
        <v>13</v>
      </c>
      <c r="AE8" s="10" t="s">
        <v>105</v>
      </c>
      <c r="AF8" s="10" t="s">
        <v>10</v>
      </c>
      <c r="AJ8" s="10">
        <v>250</v>
      </c>
    </row>
    <row r="9" spans="1:36" x14ac:dyDescent="0.3">
      <c r="A9" s="22"/>
      <c r="B9" s="15"/>
      <c r="C9" s="15"/>
      <c r="D9" s="10" t="str">
        <f t="shared" si="2"/>
        <v/>
      </c>
      <c r="E9" s="16"/>
      <c r="F9" s="16"/>
      <c r="G9" s="16"/>
      <c r="H9" s="16"/>
      <c r="I9" s="24" t="str">
        <f>IF(ISERROR(IF(C9="Box Culverts",VLOOKUP(G9,'Stormwater Unit Rates'!C:I,7,FALSE),IF(C9="Concrete Pipes",VLOOKUP(CONCATENATE(C9,G9,H9),'Stormwater Unit Rates'!J:K,2,FALSE),VLOOKUP('Stormwater Drainage'!C9,'Stormwater Unit Rates'!A:I,9,FALSE)))),"",IF(C9="Box Culverts",VLOOKUP(G9,'Stormwater Unit Rates'!C:I,7,FALSE),IF(C9="Concrete Pipes",VLOOKUP(CONCATENATE(C9,G9,H9),'Stormwater Unit Rates'!J:K,2,FALSE),VLOOKUP('Stormwater Drainage'!C9,'Stormwater Unit Rates'!A:I,9,FALSE))))</f>
        <v/>
      </c>
      <c r="J9" s="24" t="str">
        <f t="shared" si="3"/>
        <v/>
      </c>
      <c r="L9" s="15"/>
      <c r="M9" s="51">
        <f t="shared" si="1"/>
        <v>0</v>
      </c>
      <c r="N9" s="57"/>
      <c r="O9" s="57"/>
      <c r="P9" s="57"/>
      <c r="Q9" s="57"/>
      <c r="R9" s="57"/>
      <c r="S9" s="57"/>
      <c r="T9" s="57"/>
      <c r="Z9" s="10" t="s">
        <v>21</v>
      </c>
      <c r="AE9" s="10" t="s">
        <v>84</v>
      </c>
      <c r="AF9" s="10" t="s">
        <v>10</v>
      </c>
      <c r="AJ9" s="10">
        <v>275</v>
      </c>
    </row>
    <row r="10" spans="1:36" x14ac:dyDescent="0.3">
      <c r="A10" s="22"/>
      <c r="B10" s="15"/>
      <c r="C10" s="15"/>
      <c r="D10" s="10" t="str">
        <f t="shared" si="2"/>
        <v/>
      </c>
      <c r="E10" s="16"/>
      <c r="F10" s="16"/>
      <c r="G10" s="16"/>
      <c r="H10" s="16"/>
      <c r="I10" s="24" t="str">
        <f>IF(ISERROR(IF(C10="Box Culverts",VLOOKUP(G10,'Stormwater Unit Rates'!C:I,7,FALSE),IF(C10="Concrete Pipes",VLOOKUP(CONCATENATE(C10,G10,H10),'Stormwater Unit Rates'!J:K,2,FALSE),VLOOKUP('Stormwater Drainage'!C10,'Stormwater Unit Rates'!A:I,9,FALSE)))),"",IF(C10="Box Culverts",VLOOKUP(G10,'Stormwater Unit Rates'!C:I,7,FALSE),IF(C10="Concrete Pipes",VLOOKUP(CONCATENATE(C10,G10,H10),'Stormwater Unit Rates'!J:K,2,FALSE),VLOOKUP('Stormwater Drainage'!C10,'Stormwater Unit Rates'!A:I,9,FALSE))))</f>
        <v/>
      </c>
      <c r="J10" s="24" t="str">
        <f t="shared" si="3"/>
        <v/>
      </c>
      <c r="L10" s="15"/>
      <c r="M10" s="51">
        <f t="shared" si="1"/>
        <v>0</v>
      </c>
      <c r="N10" s="57"/>
      <c r="O10" s="57"/>
      <c r="P10" s="57"/>
      <c r="Q10" s="57"/>
      <c r="R10" s="57"/>
      <c r="S10" s="57"/>
      <c r="T10" s="57"/>
      <c r="Z10" s="10" t="s">
        <v>22</v>
      </c>
      <c r="AE10" s="10" t="s">
        <v>85</v>
      </c>
      <c r="AF10" s="10" t="s">
        <v>10</v>
      </c>
      <c r="AJ10" s="10">
        <v>300</v>
      </c>
    </row>
    <row r="11" spans="1:36" x14ac:dyDescent="0.3">
      <c r="A11" s="22"/>
      <c r="B11" s="15"/>
      <c r="C11" s="15"/>
      <c r="D11" s="10" t="str">
        <f t="shared" si="2"/>
        <v/>
      </c>
      <c r="E11" s="16"/>
      <c r="F11" s="16"/>
      <c r="G11" s="16"/>
      <c r="H11" s="16"/>
      <c r="I11" s="24" t="str">
        <f>IF(ISERROR(IF(C11="Box Culverts",VLOOKUP(G11,'Stormwater Unit Rates'!C:I,7,FALSE),IF(C11="Concrete Pipes",VLOOKUP(CONCATENATE(C11,G11,H11),'Stormwater Unit Rates'!J:K,2,FALSE),VLOOKUP('Stormwater Drainage'!C11,'Stormwater Unit Rates'!A:I,9,FALSE)))),"",IF(C11="Box Culverts",VLOOKUP(G11,'Stormwater Unit Rates'!C:I,7,FALSE),IF(C11="Concrete Pipes",VLOOKUP(CONCATENATE(C11,G11,H11),'Stormwater Unit Rates'!J:K,2,FALSE),VLOOKUP('Stormwater Drainage'!C11,'Stormwater Unit Rates'!A:I,9,FALSE))))</f>
        <v/>
      </c>
      <c r="J11" s="24" t="str">
        <f t="shared" si="3"/>
        <v/>
      </c>
      <c r="L11" s="15"/>
      <c r="M11" s="51">
        <f t="shared" si="1"/>
        <v>0</v>
      </c>
      <c r="N11" s="57"/>
      <c r="O11" s="57"/>
      <c r="P11" s="57"/>
      <c r="Q11" s="57"/>
      <c r="R11" s="57"/>
      <c r="S11" s="57"/>
      <c r="T11" s="57"/>
      <c r="Z11" s="10" t="s">
        <v>23</v>
      </c>
      <c r="AE11" s="10" t="s">
        <v>106</v>
      </c>
      <c r="AF11" s="10" t="s">
        <v>8</v>
      </c>
      <c r="AJ11" s="10">
        <v>325</v>
      </c>
    </row>
    <row r="12" spans="1:36" x14ac:dyDescent="0.3">
      <c r="A12" s="22"/>
      <c r="B12" s="15"/>
      <c r="C12" s="15"/>
      <c r="D12" s="10" t="str">
        <f t="shared" si="2"/>
        <v/>
      </c>
      <c r="E12" s="16"/>
      <c r="F12" s="16"/>
      <c r="G12" s="16"/>
      <c r="H12" s="16"/>
      <c r="I12" s="24" t="str">
        <f>IF(ISERROR(IF(C12="Box Culverts",VLOOKUP(G12,'Stormwater Unit Rates'!C:I,7,FALSE),IF(C12="Concrete Pipes",VLOOKUP(CONCATENATE(C12,G12,H12),'Stormwater Unit Rates'!J:K,2,FALSE),VLOOKUP('Stormwater Drainage'!C12,'Stormwater Unit Rates'!A:I,9,FALSE)))),"",IF(C12="Box Culverts",VLOOKUP(G12,'Stormwater Unit Rates'!C:I,7,FALSE),IF(C12="Concrete Pipes",VLOOKUP(CONCATENATE(C12,G12,H12),'Stormwater Unit Rates'!J:K,2,FALSE),VLOOKUP('Stormwater Drainage'!C12,'Stormwater Unit Rates'!A:I,9,FALSE))))</f>
        <v/>
      </c>
      <c r="J12" s="24" t="str">
        <f t="shared" si="3"/>
        <v/>
      </c>
      <c r="L12" s="15"/>
      <c r="M12" s="51">
        <f t="shared" si="1"/>
        <v>0</v>
      </c>
      <c r="N12" s="57"/>
      <c r="O12" s="57"/>
      <c r="P12" s="57"/>
      <c r="Q12" s="57"/>
      <c r="R12" s="57"/>
      <c r="S12" s="57"/>
      <c r="T12" s="57"/>
      <c r="Z12" s="10" t="s">
        <v>24</v>
      </c>
      <c r="AE12" s="10" t="s">
        <v>86</v>
      </c>
      <c r="AJ12" s="10">
        <v>350</v>
      </c>
    </row>
    <row r="13" spans="1:36" x14ac:dyDescent="0.3">
      <c r="A13" s="22"/>
      <c r="B13" s="15"/>
      <c r="C13" s="15"/>
      <c r="D13" s="10" t="str">
        <f t="shared" si="2"/>
        <v/>
      </c>
      <c r="E13" s="16"/>
      <c r="F13" s="16"/>
      <c r="G13" s="16"/>
      <c r="H13" s="16"/>
      <c r="I13" s="24" t="str">
        <f>IF(ISERROR(IF(C13="Box Culverts",VLOOKUP(G13,'Stormwater Unit Rates'!C:I,7,FALSE),IF(C13="Concrete Pipes",VLOOKUP(CONCATENATE(C13,G13,H13),'Stormwater Unit Rates'!J:K,2,FALSE),VLOOKUP('Stormwater Drainage'!C13,'Stormwater Unit Rates'!A:I,9,FALSE)))),"",IF(C13="Box Culverts",VLOOKUP(G13,'Stormwater Unit Rates'!C:I,7,FALSE),IF(C13="Concrete Pipes",VLOOKUP(CONCATENATE(C13,G13,H13),'Stormwater Unit Rates'!J:K,2,FALSE),VLOOKUP('Stormwater Drainage'!C13,'Stormwater Unit Rates'!A:I,9,FALSE))))</f>
        <v/>
      </c>
      <c r="J13" s="24" t="str">
        <f t="shared" si="3"/>
        <v/>
      </c>
      <c r="L13" s="15"/>
      <c r="M13" s="51">
        <f t="shared" si="1"/>
        <v>0</v>
      </c>
      <c r="N13" s="57"/>
      <c r="O13" s="57"/>
      <c r="P13" s="57"/>
      <c r="Q13" s="57"/>
      <c r="R13" s="57"/>
      <c r="S13" s="57"/>
      <c r="T13" s="57"/>
      <c r="Z13" s="10" t="s">
        <v>25</v>
      </c>
      <c r="AE13" s="10" t="s">
        <v>87</v>
      </c>
      <c r="AF13" s="10" t="s">
        <v>10</v>
      </c>
      <c r="AJ13" s="10">
        <v>375</v>
      </c>
    </row>
    <row r="14" spans="1:36" x14ac:dyDescent="0.3">
      <c r="A14" s="22"/>
      <c r="B14" s="15"/>
      <c r="C14" s="15"/>
      <c r="D14" s="10" t="str">
        <f t="shared" si="2"/>
        <v/>
      </c>
      <c r="E14" s="16"/>
      <c r="F14" s="16"/>
      <c r="G14" s="16"/>
      <c r="H14" s="16"/>
      <c r="I14" s="24" t="str">
        <f>IF(ISERROR(IF(C14="Box Culverts",VLOOKUP(G14,'Stormwater Unit Rates'!C:I,7,FALSE),IF(C14="Concrete Pipes",VLOOKUP(CONCATENATE(C14,G14,H14),'Stormwater Unit Rates'!J:K,2,FALSE),VLOOKUP('Stormwater Drainage'!C14,'Stormwater Unit Rates'!A:I,9,FALSE)))),"",IF(C14="Box Culverts",VLOOKUP(G14,'Stormwater Unit Rates'!C:I,7,FALSE),IF(C14="Concrete Pipes",VLOOKUP(CONCATENATE(C14,G14,H14),'Stormwater Unit Rates'!J:K,2,FALSE),VLOOKUP('Stormwater Drainage'!C14,'Stormwater Unit Rates'!A:I,9,FALSE))))</f>
        <v/>
      </c>
      <c r="J14" s="24" t="str">
        <f t="shared" si="3"/>
        <v/>
      </c>
      <c r="L14" s="15"/>
      <c r="M14" s="51">
        <f t="shared" si="1"/>
        <v>0</v>
      </c>
      <c r="N14" s="57"/>
      <c r="O14" s="57"/>
      <c r="P14" s="57"/>
      <c r="Q14" s="57"/>
      <c r="R14" s="57"/>
      <c r="S14" s="57"/>
      <c r="T14" s="57"/>
      <c r="Z14" s="10" t="s">
        <v>26</v>
      </c>
      <c r="AE14" s="10" t="s">
        <v>88</v>
      </c>
      <c r="AF14" s="10" t="s">
        <v>10</v>
      </c>
      <c r="AJ14" s="10">
        <v>400</v>
      </c>
    </row>
    <row r="15" spans="1:36" x14ac:dyDescent="0.3">
      <c r="A15" s="22"/>
      <c r="B15" s="15"/>
      <c r="C15" s="15"/>
      <c r="D15" s="10" t="str">
        <f t="shared" si="2"/>
        <v/>
      </c>
      <c r="E15" s="16"/>
      <c r="F15" s="16"/>
      <c r="G15" s="16"/>
      <c r="H15" s="16"/>
      <c r="I15" s="24" t="str">
        <f>IF(ISERROR(IF(C15="Box Culverts",VLOOKUP(G15,'Stormwater Unit Rates'!C:I,7,FALSE),IF(C15="Concrete Pipes",VLOOKUP(CONCATENATE(C15,G15,H15),'Stormwater Unit Rates'!J:K,2,FALSE),VLOOKUP('Stormwater Drainage'!C15,'Stormwater Unit Rates'!A:I,9,FALSE)))),"",IF(C15="Box Culverts",VLOOKUP(G15,'Stormwater Unit Rates'!C:I,7,FALSE),IF(C15="Concrete Pipes",VLOOKUP(CONCATENATE(C15,G15,H15),'Stormwater Unit Rates'!J:K,2,FALSE),VLOOKUP('Stormwater Drainage'!C15,'Stormwater Unit Rates'!A:I,9,FALSE))))</f>
        <v/>
      </c>
      <c r="J15" s="24" t="str">
        <f t="shared" si="3"/>
        <v/>
      </c>
      <c r="L15" s="15"/>
      <c r="M15" s="51">
        <f t="shared" si="1"/>
        <v>0</v>
      </c>
      <c r="N15" s="57"/>
      <c r="O15" s="57"/>
      <c r="P15" s="57"/>
      <c r="Q15" s="57"/>
      <c r="R15" s="57"/>
      <c r="S15" s="57"/>
      <c r="T15" s="57"/>
      <c r="Z15" s="10" t="s">
        <v>27</v>
      </c>
      <c r="AE15" s="10" t="s">
        <v>107</v>
      </c>
      <c r="AF15" s="10" t="s">
        <v>10</v>
      </c>
      <c r="AJ15" s="10">
        <v>425</v>
      </c>
    </row>
    <row r="16" spans="1:36" x14ac:dyDescent="0.3">
      <c r="A16" s="22"/>
      <c r="B16" s="15"/>
      <c r="C16" s="15"/>
      <c r="D16" s="10" t="str">
        <f t="shared" si="2"/>
        <v/>
      </c>
      <c r="E16" s="16"/>
      <c r="F16" s="16"/>
      <c r="G16" s="16"/>
      <c r="H16" s="16"/>
      <c r="I16" s="24" t="str">
        <f>IF(ISERROR(IF(C16="Box Culverts",VLOOKUP(G16,'Stormwater Unit Rates'!C:I,7,FALSE),IF(C16="Concrete Pipes",VLOOKUP(CONCATENATE(C16,G16,H16),'Stormwater Unit Rates'!J:K,2,FALSE),VLOOKUP('Stormwater Drainage'!C16,'Stormwater Unit Rates'!A:I,9,FALSE)))),"",IF(C16="Box Culverts",VLOOKUP(G16,'Stormwater Unit Rates'!C:I,7,FALSE),IF(C16="Concrete Pipes",VLOOKUP(CONCATENATE(C16,G16,H16),'Stormwater Unit Rates'!J:K,2,FALSE),VLOOKUP('Stormwater Drainage'!C16,'Stormwater Unit Rates'!A:I,9,FALSE))))</f>
        <v/>
      </c>
      <c r="J16" s="24" t="str">
        <f t="shared" si="3"/>
        <v/>
      </c>
      <c r="L16" s="15"/>
      <c r="M16" s="51">
        <f t="shared" si="1"/>
        <v>0</v>
      </c>
      <c r="N16" s="57"/>
      <c r="O16" s="57"/>
      <c r="P16" s="57"/>
      <c r="Q16" s="57"/>
      <c r="R16" s="57"/>
      <c r="S16" s="57"/>
      <c r="T16" s="57"/>
      <c r="Z16" s="10" t="s">
        <v>28</v>
      </c>
      <c r="AE16" s="10" t="s">
        <v>89</v>
      </c>
      <c r="AF16" s="10" t="s">
        <v>10</v>
      </c>
      <c r="AJ16" s="10">
        <v>450</v>
      </c>
    </row>
    <row r="17" spans="1:36" x14ac:dyDescent="0.3">
      <c r="A17" s="22"/>
      <c r="B17" s="15"/>
      <c r="C17" s="15"/>
      <c r="D17" s="10" t="str">
        <f t="shared" si="2"/>
        <v/>
      </c>
      <c r="E17" s="16"/>
      <c r="F17" s="16"/>
      <c r="G17" s="16"/>
      <c r="H17" s="16"/>
      <c r="I17" s="24" t="str">
        <f>IF(ISERROR(IF(C17="Box Culverts",VLOOKUP(G17,'Stormwater Unit Rates'!C:I,7,FALSE),IF(C17="Concrete Pipes",VLOOKUP(CONCATENATE(C17,G17,H17),'Stormwater Unit Rates'!J:K,2,FALSE),VLOOKUP('Stormwater Drainage'!C17,'Stormwater Unit Rates'!A:I,9,FALSE)))),"",IF(C17="Box Culverts",VLOOKUP(G17,'Stormwater Unit Rates'!C:I,7,FALSE),IF(C17="Concrete Pipes",VLOOKUP(CONCATENATE(C17,G17,H17),'Stormwater Unit Rates'!J:K,2,FALSE),VLOOKUP('Stormwater Drainage'!C17,'Stormwater Unit Rates'!A:I,9,FALSE))))</f>
        <v/>
      </c>
      <c r="J17" s="24" t="str">
        <f t="shared" si="3"/>
        <v/>
      </c>
      <c r="L17" s="15"/>
      <c r="M17" s="51">
        <f t="shared" si="1"/>
        <v>0</v>
      </c>
      <c r="N17" s="57"/>
      <c r="O17" s="57"/>
      <c r="P17" s="57"/>
      <c r="Q17" s="57"/>
      <c r="R17" s="57"/>
      <c r="S17" s="57"/>
      <c r="T17" s="57"/>
      <c r="Z17" s="10" t="s">
        <v>29</v>
      </c>
      <c r="AE17" s="10" t="s">
        <v>90</v>
      </c>
      <c r="AF17" s="10" t="s">
        <v>10</v>
      </c>
      <c r="AJ17" s="10">
        <v>475</v>
      </c>
    </row>
    <row r="18" spans="1:36" x14ac:dyDescent="0.3">
      <c r="A18" s="22"/>
      <c r="B18" s="15"/>
      <c r="C18" s="15"/>
      <c r="D18" s="10" t="str">
        <f t="shared" si="2"/>
        <v/>
      </c>
      <c r="E18" s="16"/>
      <c r="F18" s="16"/>
      <c r="G18" s="16"/>
      <c r="H18" s="16"/>
      <c r="I18" s="24" t="str">
        <f>IF(ISERROR(IF(C18="Box Culverts",VLOOKUP(G18,'Stormwater Unit Rates'!C:I,7,FALSE),IF(C18="Concrete Pipes",VLOOKUP(CONCATENATE(C18,G18,H18),'Stormwater Unit Rates'!J:K,2,FALSE),VLOOKUP('Stormwater Drainage'!C18,'Stormwater Unit Rates'!A:I,9,FALSE)))),"",IF(C18="Box Culverts",VLOOKUP(G18,'Stormwater Unit Rates'!C:I,7,FALSE),IF(C18="Concrete Pipes",VLOOKUP(CONCATENATE(C18,G18,H18),'Stormwater Unit Rates'!J:K,2,FALSE),VLOOKUP('Stormwater Drainage'!C18,'Stormwater Unit Rates'!A:I,9,FALSE))))</f>
        <v/>
      </c>
      <c r="J18" s="24" t="str">
        <f t="shared" si="3"/>
        <v/>
      </c>
      <c r="L18" s="15"/>
      <c r="M18" s="51">
        <f t="shared" si="1"/>
        <v>0</v>
      </c>
      <c r="N18" s="57"/>
      <c r="O18" s="57"/>
      <c r="P18" s="57"/>
      <c r="Q18" s="57"/>
      <c r="R18" s="57"/>
      <c r="S18" s="57"/>
      <c r="T18" s="57"/>
      <c r="Z18" s="10" t="s">
        <v>30</v>
      </c>
      <c r="AE18" s="10" t="s">
        <v>91</v>
      </c>
      <c r="AF18" s="10" t="s">
        <v>10</v>
      </c>
      <c r="AJ18" s="10">
        <v>500</v>
      </c>
    </row>
    <row r="19" spans="1:36" x14ac:dyDescent="0.3">
      <c r="A19" s="22"/>
      <c r="B19" s="15"/>
      <c r="C19" s="15"/>
      <c r="D19" s="10" t="str">
        <f t="shared" si="2"/>
        <v/>
      </c>
      <c r="E19" s="16"/>
      <c r="F19" s="16"/>
      <c r="G19" s="16"/>
      <c r="H19" s="16"/>
      <c r="I19" s="24" t="str">
        <f>IF(ISERROR(IF(C19="Box Culverts",VLOOKUP(G19,'Stormwater Unit Rates'!C:I,7,FALSE),IF(C19="Concrete Pipes",VLOOKUP(CONCATENATE(C19,G19,H19),'Stormwater Unit Rates'!J:K,2,FALSE),VLOOKUP('Stormwater Drainage'!C19,'Stormwater Unit Rates'!A:I,9,FALSE)))),"",IF(C19="Box Culverts",VLOOKUP(G19,'Stormwater Unit Rates'!C:I,7,FALSE),IF(C19="Concrete Pipes",VLOOKUP(CONCATENATE(C19,G19,H19),'Stormwater Unit Rates'!J:K,2,FALSE),VLOOKUP('Stormwater Drainage'!C19,'Stormwater Unit Rates'!A:I,9,FALSE))))</f>
        <v/>
      </c>
      <c r="J19" s="24" t="str">
        <f t="shared" si="3"/>
        <v/>
      </c>
      <c r="L19" s="15"/>
      <c r="M19" s="51">
        <f t="shared" si="1"/>
        <v>0</v>
      </c>
      <c r="N19" s="57"/>
      <c r="O19" s="57"/>
      <c r="P19" s="57"/>
      <c r="Q19" s="57"/>
      <c r="R19" s="57"/>
      <c r="S19" s="57"/>
      <c r="T19" s="57"/>
      <c r="Z19" s="10" t="s">
        <v>31</v>
      </c>
      <c r="AE19" s="10" t="s">
        <v>92</v>
      </c>
      <c r="AF19" s="10" t="s">
        <v>10</v>
      </c>
      <c r="AJ19" s="10">
        <v>525</v>
      </c>
    </row>
    <row r="20" spans="1:36" x14ac:dyDescent="0.3">
      <c r="A20" s="22"/>
      <c r="B20" s="15"/>
      <c r="C20" s="15"/>
      <c r="D20" s="10" t="str">
        <f t="shared" si="2"/>
        <v/>
      </c>
      <c r="E20" s="16"/>
      <c r="F20" s="16"/>
      <c r="G20" s="16"/>
      <c r="H20" s="16"/>
      <c r="I20" s="24" t="str">
        <f>IF(ISERROR(IF(C20="Box Culverts",VLOOKUP(G20,'Stormwater Unit Rates'!C:I,7,FALSE),IF(C20="Concrete Pipes",VLOOKUP(CONCATENATE(C20,G20,H20),'Stormwater Unit Rates'!J:K,2,FALSE),VLOOKUP('Stormwater Drainage'!C20,'Stormwater Unit Rates'!A:I,9,FALSE)))),"",IF(C20="Box Culverts",VLOOKUP(G20,'Stormwater Unit Rates'!C:I,7,FALSE),IF(C20="Concrete Pipes",VLOOKUP(CONCATENATE(C20,G20,H20),'Stormwater Unit Rates'!J:K,2,FALSE),VLOOKUP('Stormwater Drainage'!C20,'Stormwater Unit Rates'!A:I,9,FALSE))))</f>
        <v/>
      </c>
      <c r="J20" s="24" t="str">
        <f t="shared" si="3"/>
        <v/>
      </c>
      <c r="L20" s="15"/>
      <c r="M20" s="51">
        <f t="shared" si="1"/>
        <v>0</v>
      </c>
      <c r="N20" s="57"/>
      <c r="O20" s="57"/>
      <c r="P20" s="57"/>
      <c r="Q20" s="57"/>
      <c r="R20" s="57"/>
      <c r="S20" s="57"/>
      <c r="T20" s="57"/>
      <c r="Z20" s="10" t="s">
        <v>32</v>
      </c>
      <c r="AE20" s="10" t="s">
        <v>115</v>
      </c>
      <c r="AF20" s="10" t="s">
        <v>10</v>
      </c>
      <c r="AJ20" s="10">
        <v>550</v>
      </c>
    </row>
    <row r="21" spans="1:36" x14ac:dyDescent="0.3">
      <c r="A21" s="22"/>
      <c r="B21" s="15"/>
      <c r="C21" s="15"/>
      <c r="D21" s="10" t="str">
        <f t="shared" si="2"/>
        <v/>
      </c>
      <c r="E21" s="16"/>
      <c r="F21" s="16"/>
      <c r="G21" s="16"/>
      <c r="H21" s="16"/>
      <c r="I21" s="24" t="str">
        <f>IF(ISERROR(IF(C21="Box Culverts",VLOOKUP(G21,'Stormwater Unit Rates'!C:I,7,FALSE),IF(C21="Concrete Pipes",VLOOKUP(CONCATENATE(C21,G21,H21),'Stormwater Unit Rates'!J:K,2,FALSE),VLOOKUP('Stormwater Drainage'!C21,'Stormwater Unit Rates'!A:I,9,FALSE)))),"",IF(C21="Box Culverts",VLOOKUP(G21,'Stormwater Unit Rates'!C:I,7,FALSE),IF(C21="Concrete Pipes",VLOOKUP(CONCATENATE(C21,G21,H21),'Stormwater Unit Rates'!J:K,2,FALSE),VLOOKUP('Stormwater Drainage'!C21,'Stormwater Unit Rates'!A:I,9,FALSE))))</f>
        <v/>
      </c>
      <c r="J21" s="24" t="str">
        <f t="shared" si="3"/>
        <v/>
      </c>
      <c r="L21" s="15"/>
      <c r="M21" s="51">
        <f t="shared" si="1"/>
        <v>0</v>
      </c>
      <c r="N21" s="57"/>
      <c r="O21" s="57"/>
      <c r="P21" s="57"/>
      <c r="Q21" s="57"/>
      <c r="R21" s="57"/>
      <c r="S21" s="57"/>
      <c r="T21" s="57"/>
      <c r="Z21" s="10" t="s">
        <v>33</v>
      </c>
      <c r="AE21" s="10" t="s">
        <v>93</v>
      </c>
      <c r="AF21" s="10" t="s">
        <v>10</v>
      </c>
      <c r="AJ21" s="10">
        <v>575</v>
      </c>
    </row>
    <row r="22" spans="1:36" x14ac:dyDescent="0.3">
      <c r="A22" s="22"/>
      <c r="B22" s="15"/>
      <c r="C22" s="15"/>
      <c r="D22" s="10" t="str">
        <f t="shared" si="2"/>
        <v/>
      </c>
      <c r="E22" s="16"/>
      <c r="F22" s="16"/>
      <c r="G22" s="16"/>
      <c r="H22" s="16"/>
      <c r="I22" s="24" t="str">
        <f>IF(ISERROR(IF(C22="Box Culverts",VLOOKUP(G22,'Stormwater Unit Rates'!C:I,7,FALSE),IF(C22="Concrete Pipes",VLOOKUP(CONCATENATE(C22,G22,H22),'Stormwater Unit Rates'!J:K,2,FALSE),VLOOKUP('Stormwater Drainage'!C22,'Stormwater Unit Rates'!A:I,9,FALSE)))),"",IF(C22="Box Culverts",VLOOKUP(G22,'Stormwater Unit Rates'!C:I,7,FALSE),IF(C22="Concrete Pipes",VLOOKUP(CONCATENATE(C22,G22,H22),'Stormwater Unit Rates'!J:K,2,FALSE),VLOOKUP('Stormwater Drainage'!C22,'Stormwater Unit Rates'!A:I,9,FALSE))))</f>
        <v/>
      </c>
      <c r="J22" s="24" t="str">
        <f t="shared" si="3"/>
        <v/>
      </c>
      <c r="L22" s="15"/>
      <c r="M22" s="51">
        <f t="shared" si="1"/>
        <v>0</v>
      </c>
      <c r="N22" s="57"/>
      <c r="O22" s="57"/>
      <c r="P22" s="57"/>
      <c r="Q22" s="57"/>
      <c r="R22" s="57"/>
      <c r="S22" s="57"/>
      <c r="T22" s="57"/>
      <c r="Z22" s="10" t="s">
        <v>34</v>
      </c>
      <c r="AE22" s="10" t="s">
        <v>77</v>
      </c>
      <c r="AF22" s="10" t="s">
        <v>8</v>
      </c>
      <c r="AJ22" s="10">
        <v>600</v>
      </c>
    </row>
    <row r="23" spans="1:36" x14ac:dyDescent="0.3">
      <c r="A23" s="22"/>
      <c r="B23" s="15"/>
      <c r="C23" s="15"/>
      <c r="D23" s="10" t="str">
        <f t="shared" si="2"/>
        <v/>
      </c>
      <c r="E23" s="16"/>
      <c r="F23" s="16"/>
      <c r="G23" s="16"/>
      <c r="H23" s="16"/>
      <c r="I23" s="24" t="str">
        <f>IF(ISERROR(IF(C23="Box Culverts",VLOOKUP(G23,'Stormwater Unit Rates'!C:I,7,FALSE),IF(C23="Concrete Pipes",VLOOKUP(CONCATENATE(C23,G23,H23),'Stormwater Unit Rates'!J:K,2,FALSE),VLOOKUP('Stormwater Drainage'!C23,'Stormwater Unit Rates'!A:I,9,FALSE)))),"",IF(C23="Box Culverts",VLOOKUP(G23,'Stormwater Unit Rates'!C:I,7,FALSE),IF(C23="Concrete Pipes",VLOOKUP(CONCATENATE(C23,G23,H23),'Stormwater Unit Rates'!J:K,2,FALSE),VLOOKUP('Stormwater Drainage'!C23,'Stormwater Unit Rates'!A:I,9,FALSE))))</f>
        <v/>
      </c>
      <c r="J23" s="24" t="str">
        <f t="shared" si="3"/>
        <v/>
      </c>
      <c r="L23" s="15"/>
      <c r="M23" s="51">
        <f t="shared" si="1"/>
        <v>0</v>
      </c>
      <c r="N23" s="57"/>
      <c r="O23" s="57"/>
      <c r="P23" s="57"/>
      <c r="Q23" s="57"/>
      <c r="R23" s="57"/>
      <c r="S23" s="57"/>
      <c r="T23" s="57"/>
      <c r="Z23" s="10" t="s">
        <v>35</v>
      </c>
      <c r="AE23" s="10" t="s">
        <v>613</v>
      </c>
      <c r="AF23" s="10" t="s">
        <v>10</v>
      </c>
      <c r="AJ23" s="10">
        <v>625</v>
      </c>
    </row>
    <row r="24" spans="1:36" x14ac:dyDescent="0.3">
      <c r="A24" s="22"/>
      <c r="B24" s="15"/>
      <c r="C24" s="15"/>
      <c r="D24" s="10" t="str">
        <f t="shared" si="2"/>
        <v/>
      </c>
      <c r="E24" s="16"/>
      <c r="F24" s="16"/>
      <c r="G24" s="16"/>
      <c r="H24" s="16"/>
      <c r="I24" s="24" t="str">
        <f>IF(ISERROR(IF(C24="Box Culverts",VLOOKUP(G24,'Stormwater Unit Rates'!C:I,7,FALSE),IF(C24="Concrete Pipes",VLOOKUP(CONCATENATE(C24,G24,H24),'Stormwater Unit Rates'!J:K,2,FALSE),VLOOKUP('Stormwater Drainage'!C24,'Stormwater Unit Rates'!A:I,9,FALSE)))),"",IF(C24="Box Culverts",VLOOKUP(G24,'Stormwater Unit Rates'!C:I,7,FALSE),IF(C24="Concrete Pipes",VLOOKUP(CONCATENATE(C24,G24,H24),'Stormwater Unit Rates'!J:K,2,FALSE),VLOOKUP('Stormwater Drainage'!C24,'Stormwater Unit Rates'!A:I,9,FALSE))))</f>
        <v/>
      </c>
      <c r="J24" s="24" t="str">
        <f t="shared" si="3"/>
        <v/>
      </c>
      <c r="L24" s="15"/>
      <c r="M24" s="51">
        <f t="shared" si="1"/>
        <v>0</v>
      </c>
      <c r="N24" s="57"/>
      <c r="O24" s="57"/>
      <c r="P24" s="57"/>
      <c r="Q24" s="57"/>
      <c r="R24" s="57"/>
      <c r="S24" s="57"/>
      <c r="T24" s="57"/>
      <c r="Z24" s="10" t="s">
        <v>36</v>
      </c>
      <c r="AE24" s="10" t="s">
        <v>108</v>
      </c>
      <c r="AF24" s="10" t="s">
        <v>7</v>
      </c>
      <c r="AJ24" s="10">
        <v>650</v>
      </c>
    </row>
    <row r="25" spans="1:36" x14ac:dyDescent="0.3">
      <c r="A25" s="22"/>
      <c r="B25" s="15"/>
      <c r="C25" s="15"/>
      <c r="D25" s="10" t="str">
        <f t="shared" si="2"/>
        <v/>
      </c>
      <c r="E25" s="16"/>
      <c r="F25" s="16"/>
      <c r="G25" s="16"/>
      <c r="H25" s="16"/>
      <c r="I25" s="24" t="str">
        <f>IF(ISERROR(IF(C25="Box Culverts",VLOOKUP(G25,'Stormwater Unit Rates'!C:I,7,FALSE),IF(C25="Concrete Pipes",VLOOKUP(CONCATENATE(C25,G25,H25),'Stormwater Unit Rates'!J:K,2,FALSE),VLOOKUP('Stormwater Drainage'!C25,'Stormwater Unit Rates'!A:I,9,FALSE)))),"",IF(C25="Box Culverts",VLOOKUP(G25,'Stormwater Unit Rates'!C:I,7,FALSE),IF(C25="Concrete Pipes",VLOOKUP(CONCATENATE(C25,G25,H25),'Stormwater Unit Rates'!J:K,2,FALSE),VLOOKUP('Stormwater Drainage'!C25,'Stormwater Unit Rates'!A:I,9,FALSE))))</f>
        <v/>
      </c>
      <c r="J25" s="24" t="str">
        <f t="shared" si="3"/>
        <v/>
      </c>
      <c r="L25" s="15"/>
      <c r="M25" s="51">
        <f t="shared" si="1"/>
        <v>0</v>
      </c>
      <c r="N25" s="57"/>
      <c r="O25" s="57"/>
      <c r="P25" s="57"/>
      <c r="Q25" s="57"/>
      <c r="R25" s="57"/>
      <c r="S25" s="57"/>
      <c r="T25" s="57"/>
      <c r="Z25" s="10" t="s">
        <v>37</v>
      </c>
      <c r="AE25" s="10" t="s">
        <v>109</v>
      </c>
      <c r="AF25" s="10" t="s">
        <v>10</v>
      </c>
      <c r="AJ25" s="10">
        <v>675</v>
      </c>
    </row>
    <row r="26" spans="1:36" x14ac:dyDescent="0.3">
      <c r="A26" s="22"/>
      <c r="B26" s="15"/>
      <c r="C26" s="15"/>
      <c r="D26" s="10" t="str">
        <f t="shared" si="2"/>
        <v/>
      </c>
      <c r="E26" s="16"/>
      <c r="F26" s="16"/>
      <c r="G26" s="16"/>
      <c r="H26" s="16"/>
      <c r="I26" s="24" t="str">
        <f>IF(ISERROR(IF(C26="Box Culverts",VLOOKUP(G26,'Stormwater Unit Rates'!C:I,7,FALSE),IF(C26="Concrete Pipes",VLOOKUP(CONCATENATE(C26,G26,H26),'Stormwater Unit Rates'!J:K,2,FALSE),VLOOKUP('Stormwater Drainage'!C26,'Stormwater Unit Rates'!A:I,9,FALSE)))),"",IF(C26="Box Culverts",VLOOKUP(G26,'Stormwater Unit Rates'!C:I,7,FALSE),IF(C26="Concrete Pipes",VLOOKUP(CONCATENATE(C26,G26,H26),'Stormwater Unit Rates'!J:K,2,FALSE),VLOOKUP('Stormwater Drainage'!C26,'Stormwater Unit Rates'!A:I,9,FALSE))))</f>
        <v/>
      </c>
      <c r="J26" s="24" t="str">
        <f t="shared" si="3"/>
        <v/>
      </c>
      <c r="L26" s="15"/>
      <c r="M26" s="51">
        <f t="shared" si="1"/>
        <v>0</v>
      </c>
      <c r="N26" s="57"/>
      <c r="O26" s="57"/>
      <c r="P26" s="57"/>
      <c r="Q26" s="57"/>
      <c r="R26" s="57"/>
      <c r="S26" s="57"/>
      <c r="T26" s="57"/>
      <c r="Z26" s="10" t="s">
        <v>38</v>
      </c>
      <c r="AE26" s="10" t="s">
        <v>110</v>
      </c>
      <c r="AF26" s="10" t="s">
        <v>8</v>
      </c>
      <c r="AJ26" s="10">
        <v>700</v>
      </c>
    </row>
    <row r="27" spans="1:36" x14ac:dyDescent="0.3">
      <c r="A27" s="22"/>
      <c r="B27" s="15"/>
      <c r="C27" s="15"/>
      <c r="D27" s="10" t="str">
        <f t="shared" si="2"/>
        <v/>
      </c>
      <c r="E27" s="16"/>
      <c r="F27" s="16"/>
      <c r="G27" s="16"/>
      <c r="H27" s="16"/>
      <c r="I27" s="24" t="str">
        <f>IF(ISERROR(IF(C27="Box Culverts",VLOOKUP(G27,'Stormwater Unit Rates'!C:I,7,FALSE),IF(C27="Concrete Pipes",VLOOKUP(CONCATENATE(C27,G27,H27),'Stormwater Unit Rates'!J:K,2,FALSE),VLOOKUP('Stormwater Drainage'!C27,'Stormwater Unit Rates'!A:I,9,FALSE)))),"",IF(C27="Box Culverts",VLOOKUP(G27,'Stormwater Unit Rates'!C:I,7,FALSE),IF(C27="Concrete Pipes",VLOOKUP(CONCATENATE(C27,G27,H27),'Stormwater Unit Rates'!J:K,2,FALSE),VLOOKUP('Stormwater Drainage'!C27,'Stormwater Unit Rates'!A:I,9,FALSE))))</f>
        <v/>
      </c>
      <c r="J27" s="24" t="str">
        <f t="shared" si="3"/>
        <v/>
      </c>
      <c r="L27" s="15"/>
      <c r="M27" s="51">
        <f t="shared" si="1"/>
        <v>0</v>
      </c>
      <c r="N27" s="57"/>
      <c r="O27" s="57"/>
      <c r="P27" s="57"/>
      <c r="Q27" s="57"/>
      <c r="R27" s="57"/>
      <c r="S27" s="57"/>
      <c r="T27" s="57"/>
      <c r="Z27" s="10" t="s">
        <v>39</v>
      </c>
      <c r="AE27" s="10" t="s">
        <v>95</v>
      </c>
      <c r="AF27" s="10" t="s">
        <v>5</v>
      </c>
      <c r="AJ27" s="10">
        <v>725</v>
      </c>
    </row>
    <row r="28" spans="1:36" x14ac:dyDescent="0.3">
      <c r="A28" s="22"/>
      <c r="B28" s="15"/>
      <c r="C28" s="15"/>
      <c r="D28" s="10" t="str">
        <f t="shared" si="2"/>
        <v/>
      </c>
      <c r="E28" s="16"/>
      <c r="F28" s="16"/>
      <c r="G28" s="16"/>
      <c r="H28" s="16"/>
      <c r="I28" s="24" t="str">
        <f>IF(ISERROR(IF(C28="Box Culverts",VLOOKUP(G28,'Stormwater Unit Rates'!C:I,7,FALSE),IF(C28="Concrete Pipes",VLOOKUP(CONCATENATE(C28,G28,H28),'Stormwater Unit Rates'!J:K,2,FALSE),VLOOKUP('Stormwater Drainage'!C28,'Stormwater Unit Rates'!A:I,9,FALSE)))),"",IF(C28="Box Culverts",VLOOKUP(G28,'Stormwater Unit Rates'!C:I,7,FALSE),IF(C28="Concrete Pipes",VLOOKUP(CONCATENATE(C28,G28,H28),'Stormwater Unit Rates'!J:K,2,FALSE),VLOOKUP('Stormwater Drainage'!C28,'Stormwater Unit Rates'!A:I,9,FALSE))))</f>
        <v/>
      </c>
      <c r="J28" s="24" t="str">
        <f t="shared" si="3"/>
        <v/>
      </c>
      <c r="L28" s="15"/>
      <c r="M28" s="51">
        <f t="shared" si="1"/>
        <v>0</v>
      </c>
      <c r="N28" s="57"/>
      <c r="O28" s="57"/>
      <c r="P28" s="57"/>
      <c r="Q28" s="57"/>
      <c r="R28" s="57"/>
      <c r="S28" s="57"/>
      <c r="T28" s="57"/>
      <c r="Z28" s="10" t="s">
        <v>40</v>
      </c>
      <c r="AE28" s="10" t="s">
        <v>2</v>
      </c>
      <c r="AJ28" s="10">
        <v>750</v>
      </c>
    </row>
    <row r="29" spans="1:36" x14ac:dyDescent="0.3">
      <c r="A29" s="22"/>
      <c r="B29" s="15"/>
      <c r="C29" s="15"/>
      <c r="D29" s="10" t="str">
        <f t="shared" si="2"/>
        <v/>
      </c>
      <c r="E29" s="16"/>
      <c r="F29" s="16"/>
      <c r="G29" s="16"/>
      <c r="H29" s="16"/>
      <c r="I29" s="24" t="str">
        <f>IF(ISERROR(IF(C29="Box Culverts",VLOOKUP(G29,'Stormwater Unit Rates'!C:I,7,FALSE),IF(C29="Concrete Pipes",VLOOKUP(CONCATENATE(C29,G29,H29),'Stormwater Unit Rates'!J:K,2,FALSE),VLOOKUP('Stormwater Drainage'!C29,'Stormwater Unit Rates'!A:I,9,FALSE)))),"",IF(C29="Box Culverts",VLOOKUP(G29,'Stormwater Unit Rates'!C:I,7,FALSE),IF(C29="Concrete Pipes",VLOOKUP(CONCATENATE(C29,G29,H29),'Stormwater Unit Rates'!J:K,2,FALSE),VLOOKUP('Stormwater Drainage'!C29,'Stormwater Unit Rates'!A:I,9,FALSE))))</f>
        <v/>
      </c>
      <c r="J29" s="24" t="str">
        <f t="shared" si="3"/>
        <v/>
      </c>
      <c r="L29" s="15"/>
      <c r="M29" s="51">
        <f t="shared" si="1"/>
        <v>0</v>
      </c>
      <c r="N29" s="57"/>
      <c r="O29" s="57"/>
      <c r="P29" s="57"/>
      <c r="Q29" s="57"/>
      <c r="R29" s="57"/>
      <c r="S29" s="57"/>
      <c r="T29" s="57"/>
      <c r="Z29" s="10" t="s">
        <v>41</v>
      </c>
      <c r="AE29" s="10" t="s">
        <v>111</v>
      </c>
      <c r="AF29" s="10" t="s">
        <v>8</v>
      </c>
      <c r="AJ29" s="10">
        <v>825</v>
      </c>
    </row>
    <row r="30" spans="1:36" x14ac:dyDescent="0.3">
      <c r="A30" s="22"/>
      <c r="B30" s="15"/>
      <c r="C30" s="15"/>
      <c r="D30" s="10" t="str">
        <f t="shared" si="2"/>
        <v/>
      </c>
      <c r="E30" s="16"/>
      <c r="F30" s="16"/>
      <c r="G30" s="16"/>
      <c r="H30" s="16"/>
      <c r="I30" s="24" t="str">
        <f>IF(ISERROR(IF(C30="Box Culverts",VLOOKUP(G30,'Stormwater Unit Rates'!C:I,7,FALSE),IF(C30="Concrete Pipes",VLOOKUP(CONCATENATE(C30,G30,H30),'Stormwater Unit Rates'!J:K,2,FALSE),VLOOKUP('Stormwater Drainage'!C30,'Stormwater Unit Rates'!A:I,9,FALSE)))),"",IF(C30="Box Culverts",VLOOKUP(G30,'Stormwater Unit Rates'!C:I,7,FALSE),IF(C30="Concrete Pipes",VLOOKUP(CONCATENATE(C30,G30,H30),'Stormwater Unit Rates'!J:K,2,FALSE),VLOOKUP('Stormwater Drainage'!C30,'Stormwater Unit Rates'!A:I,9,FALSE))))</f>
        <v/>
      </c>
      <c r="J30" s="24" t="str">
        <f t="shared" si="3"/>
        <v/>
      </c>
      <c r="L30" s="15"/>
      <c r="M30" s="51">
        <f t="shared" si="1"/>
        <v>0</v>
      </c>
      <c r="N30" s="57"/>
      <c r="O30" s="57"/>
      <c r="P30" s="57"/>
      <c r="Q30" s="57"/>
      <c r="R30" s="57"/>
      <c r="S30" s="57"/>
      <c r="T30" s="57"/>
      <c r="Z30" s="10" t="s">
        <v>42</v>
      </c>
      <c r="AE30" s="10" t="s">
        <v>648</v>
      </c>
      <c r="AF30" s="10" t="s">
        <v>9</v>
      </c>
      <c r="AJ30" s="10">
        <v>900</v>
      </c>
    </row>
    <row r="31" spans="1:36" x14ac:dyDescent="0.3">
      <c r="A31" s="22"/>
      <c r="B31" s="15"/>
      <c r="C31" s="15"/>
      <c r="D31" s="10" t="str">
        <f t="shared" si="2"/>
        <v/>
      </c>
      <c r="E31" s="16"/>
      <c r="F31" s="16"/>
      <c r="G31" s="16"/>
      <c r="H31" s="16"/>
      <c r="I31" s="24" t="str">
        <f>IF(ISERROR(IF(C31="Box Culverts",VLOOKUP(G31,'Stormwater Unit Rates'!C:I,7,FALSE),IF(C31="Concrete Pipes",VLOOKUP(CONCATENATE(C31,G31,H31),'Stormwater Unit Rates'!J:K,2,FALSE),VLOOKUP('Stormwater Drainage'!C31,'Stormwater Unit Rates'!A:I,9,FALSE)))),"",IF(C31="Box Culverts",VLOOKUP(G31,'Stormwater Unit Rates'!C:I,7,FALSE),IF(C31="Concrete Pipes",VLOOKUP(CONCATENATE(C31,G31,H31),'Stormwater Unit Rates'!J:K,2,FALSE),VLOOKUP('Stormwater Drainage'!C31,'Stormwater Unit Rates'!A:I,9,FALSE))))</f>
        <v/>
      </c>
      <c r="J31" s="24" t="str">
        <f t="shared" si="3"/>
        <v/>
      </c>
      <c r="L31" s="15"/>
      <c r="M31" s="51">
        <f t="shared" si="1"/>
        <v>0</v>
      </c>
      <c r="N31" s="57"/>
      <c r="O31" s="57"/>
      <c r="P31" s="57"/>
      <c r="Q31" s="57"/>
      <c r="R31" s="57"/>
      <c r="S31" s="57"/>
      <c r="T31" s="57"/>
      <c r="Z31" s="10" t="s">
        <v>43</v>
      </c>
      <c r="AE31" s="10" t="s">
        <v>96</v>
      </c>
      <c r="AF31" s="10" t="s">
        <v>9</v>
      </c>
      <c r="AJ31" s="10">
        <v>975</v>
      </c>
    </row>
    <row r="32" spans="1:36" x14ac:dyDescent="0.3">
      <c r="A32" s="22"/>
      <c r="B32" s="15"/>
      <c r="C32" s="15"/>
      <c r="D32" s="10" t="str">
        <f t="shared" si="2"/>
        <v/>
      </c>
      <c r="E32" s="16"/>
      <c r="F32" s="16"/>
      <c r="G32" s="16"/>
      <c r="H32" s="16"/>
      <c r="I32" s="24" t="str">
        <f>IF(ISERROR(IF(C32="Box Culverts",VLOOKUP(G32,'Stormwater Unit Rates'!C:I,7,FALSE),IF(C32="Concrete Pipes",VLOOKUP(CONCATENATE(C32,G32,H32),'Stormwater Unit Rates'!J:K,2,FALSE),VLOOKUP('Stormwater Drainage'!C32,'Stormwater Unit Rates'!A:I,9,FALSE)))),"",IF(C32="Box Culverts",VLOOKUP(G32,'Stormwater Unit Rates'!C:I,7,FALSE),IF(C32="Concrete Pipes",VLOOKUP(CONCATENATE(C32,G32,H32),'Stormwater Unit Rates'!J:K,2,FALSE),VLOOKUP('Stormwater Drainage'!C32,'Stormwater Unit Rates'!A:I,9,FALSE))))</f>
        <v/>
      </c>
      <c r="J32" s="24" t="str">
        <f t="shared" si="3"/>
        <v/>
      </c>
      <c r="L32" s="15"/>
      <c r="M32" s="51">
        <f t="shared" si="1"/>
        <v>0</v>
      </c>
      <c r="N32" s="57"/>
      <c r="O32" s="57"/>
      <c r="P32" s="57"/>
      <c r="Q32" s="57"/>
      <c r="R32" s="57"/>
      <c r="S32" s="57"/>
      <c r="T32" s="57"/>
      <c r="Z32" s="10" t="s">
        <v>44</v>
      </c>
      <c r="AE32" s="10" t="s">
        <v>97</v>
      </c>
      <c r="AF32" s="10" t="s">
        <v>13</v>
      </c>
      <c r="AJ32" s="10">
        <v>1050</v>
      </c>
    </row>
    <row r="33" spans="1:36" x14ac:dyDescent="0.3">
      <c r="A33" s="22"/>
      <c r="B33" s="15"/>
      <c r="C33" s="15"/>
      <c r="D33" s="10" t="str">
        <f t="shared" si="2"/>
        <v/>
      </c>
      <c r="E33" s="16"/>
      <c r="F33" s="16"/>
      <c r="G33" s="16"/>
      <c r="H33" s="16"/>
      <c r="I33" s="24" t="str">
        <f>IF(ISERROR(IF(C33="Box Culverts",VLOOKUP(G33,'Stormwater Unit Rates'!C:I,7,FALSE),IF(C33="Concrete Pipes",VLOOKUP(CONCATENATE(C33,G33,H33),'Stormwater Unit Rates'!J:K,2,FALSE),VLOOKUP('Stormwater Drainage'!C33,'Stormwater Unit Rates'!A:I,9,FALSE)))),"",IF(C33="Box Culverts",VLOOKUP(G33,'Stormwater Unit Rates'!C:I,7,FALSE),IF(C33="Concrete Pipes",VLOOKUP(CONCATENATE(C33,G33,H33),'Stormwater Unit Rates'!J:K,2,FALSE),VLOOKUP('Stormwater Drainage'!C33,'Stormwater Unit Rates'!A:I,9,FALSE))))</f>
        <v/>
      </c>
      <c r="J33" s="24" t="str">
        <f t="shared" si="3"/>
        <v/>
      </c>
      <c r="L33" s="15"/>
      <c r="M33" s="51">
        <f t="shared" si="1"/>
        <v>0</v>
      </c>
      <c r="N33" s="57"/>
      <c r="O33" s="57"/>
      <c r="P33" s="57"/>
      <c r="Q33" s="57"/>
      <c r="R33" s="57"/>
      <c r="S33" s="57"/>
      <c r="T33" s="57"/>
      <c r="Z33" s="10" t="s">
        <v>45</v>
      </c>
      <c r="AE33" s="10" t="s">
        <v>112</v>
      </c>
      <c r="AF33" s="10" t="s">
        <v>10</v>
      </c>
      <c r="AJ33" s="10">
        <v>1125</v>
      </c>
    </row>
    <row r="34" spans="1:36" x14ac:dyDescent="0.3">
      <c r="A34" s="22"/>
      <c r="B34" s="15"/>
      <c r="C34" s="15"/>
      <c r="D34" s="10" t="str">
        <f t="shared" si="2"/>
        <v/>
      </c>
      <c r="E34" s="16"/>
      <c r="F34" s="16"/>
      <c r="G34" s="16"/>
      <c r="H34" s="16"/>
      <c r="I34" s="24" t="str">
        <f>IF(ISERROR(IF(C34="Box Culverts",VLOOKUP(G34,'Stormwater Unit Rates'!C:I,7,FALSE),IF(C34="Concrete Pipes",VLOOKUP(CONCATENATE(C34,G34,H34),'Stormwater Unit Rates'!J:K,2,FALSE),VLOOKUP('Stormwater Drainage'!C34,'Stormwater Unit Rates'!A:I,9,FALSE)))),"",IF(C34="Box Culverts",VLOOKUP(G34,'Stormwater Unit Rates'!C:I,7,FALSE),IF(C34="Concrete Pipes",VLOOKUP(CONCATENATE(C34,G34,H34),'Stormwater Unit Rates'!J:K,2,FALSE),VLOOKUP('Stormwater Drainage'!C34,'Stormwater Unit Rates'!A:I,9,FALSE))))</f>
        <v/>
      </c>
      <c r="J34" s="24" t="str">
        <f t="shared" si="3"/>
        <v/>
      </c>
      <c r="L34" s="15"/>
      <c r="M34" s="51">
        <f t="shared" si="1"/>
        <v>0</v>
      </c>
      <c r="N34" s="57"/>
      <c r="O34" s="57"/>
      <c r="P34" s="57"/>
      <c r="Q34" s="57"/>
      <c r="R34" s="57"/>
      <c r="S34" s="57"/>
      <c r="T34" s="57"/>
      <c r="Z34" s="10" t="s">
        <v>46</v>
      </c>
      <c r="AE34" s="10" t="s">
        <v>113</v>
      </c>
      <c r="AF34" s="10" t="s">
        <v>10</v>
      </c>
      <c r="AJ34" s="10">
        <v>1200</v>
      </c>
    </row>
    <row r="35" spans="1:36" x14ac:dyDescent="0.3">
      <c r="A35" s="22"/>
      <c r="B35" s="15"/>
      <c r="C35" s="15"/>
      <c r="D35" s="10" t="str">
        <f t="shared" si="2"/>
        <v/>
      </c>
      <c r="E35" s="16"/>
      <c r="F35" s="16"/>
      <c r="G35" s="16"/>
      <c r="H35" s="16"/>
      <c r="I35" s="24" t="str">
        <f>IF(ISERROR(IF(C35="Box Culverts",VLOOKUP(G35,'Stormwater Unit Rates'!C:I,7,FALSE),IF(C35="Concrete Pipes",VLOOKUP(CONCATENATE(C35,G35,H35),'Stormwater Unit Rates'!J:K,2,FALSE),VLOOKUP('Stormwater Drainage'!C35,'Stormwater Unit Rates'!A:I,9,FALSE)))),"",IF(C35="Box Culverts",VLOOKUP(G35,'Stormwater Unit Rates'!C:I,7,FALSE),IF(C35="Concrete Pipes",VLOOKUP(CONCATENATE(C35,G35,H35),'Stormwater Unit Rates'!J:K,2,FALSE),VLOOKUP('Stormwater Drainage'!C35,'Stormwater Unit Rates'!A:I,9,FALSE))))</f>
        <v/>
      </c>
      <c r="J35" s="24" t="str">
        <f t="shared" si="3"/>
        <v/>
      </c>
      <c r="L35" s="15"/>
      <c r="M35" s="51">
        <f t="shared" si="1"/>
        <v>0</v>
      </c>
      <c r="N35" s="57"/>
      <c r="O35" s="57"/>
      <c r="P35" s="57"/>
      <c r="Q35" s="57"/>
      <c r="R35" s="57"/>
      <c r="S35" s="57"/>
      <c r="T35" s="57"/>
      <c r="Z35" s="10" t="s">
        <v>47</v>
      </c>
      <c r="AE35" s="10" t="s">
        <v>98</v>
      </c>
      <c r="AF35" s="10" t="s">
        <v>10</v>
      </c>
      <c r="AJ35" s="10">
        <v>1275</v>
      </c>
    </row>
    <row r="36" spans="1:36" x14ac:dyDescent="0.3">
      <c r="A36" s="22"/>
      <c r="B36" s="15"/>
      <c r="C36" s="15"/>
      <c r="D36" s="10" t="str">
        <f t="shared" si="2"/>
        <v/>
      </c>
      <c r="E36" s="16"/>
      <c r="F36" s="16"/>
      <c r="G36" s="16"/>
      <c r="H36" s="16"/>
      <c r="I36" s="24" t="str">
        <f>IF(ISERROR(IF(C36="Box Culverts",VLOOKUP(G36,'Stormwater Unit Rates'!C:I,7,FALSE),IF(C36="Concrete Pipes",VLOOKUP(CONCATENATE(C36,G36,H36),'Stormwater Unit Rates'!J:K,2,FALSE),VLOOKUP('Stormwater Drainage'!C36,'Stormwater Unit Rates'!A:I,9,FALSE)))),"",IF(C36="Box Culverts",VLOOKUP(G36,'Stormwater Unit Rates'!C:I,7,FALSE),IF(C36="Concrete Pipes",VLOOKUP(CONCATENATE(C36,G36,H36),'Stormwater Unit Rates'!J:K,2,FALSE),VLOOKUP('Stormwater Drainage'!C36,'Stormwater Unit Rates'!A:I,9,FALSE))))</f>
        <v/>
      </c>
      <c r="J36" s="24" t="str">
        <f t="shared" si="3"/>
        <v/>
      </c>
      <c r="L36" s="15"/>
      <c r="M36" s="51">
        <f t="shared" si="1"/>
        <v>0</v>
      </c>
      <c r="N36" s="57"/>
      <c r="O36" s="57"/>
      <c r="P36" s="57"/>
      <c r="Q36" s="57"/>
      <c r="R36" s="57"/>
      <c r="S36" s="57"/>
      <c r="T36" s="57"/>
      <c r="Z36" s="10" t="s">
        <v>48</v>
      </c>
      <c r="AE36" s="10" t="s">
        <v>99</v>
      </c>
      <c r="AF36" s="10" t="s">
        <v>10</v>
      </c>
      <c r="AJ36" s="10">
        <v>1350</v>
      </c>
    </row>
    <row r="37" spans="1:36" x14ac:dyDescent="0.3">
      <c r="A37" s="22"/>
      <c r="B37" s="15"/>
      <c r="C37" s="15"/>
      <c r="D37" s="10" t="str">
        <f t="shared" si="2"/>
        <v/>
      </c>
      <c r="E37" s="16"/>
      <c r="F37" s="16"/>
      <c r="G37" s="16"/>
      <c r="H37" s="16"/>
      <c r="I37" s="24" t="str">
        <f>IF(ISERROR(IF(C37="Box Culverts",VLOOKUP(G37,'Stormwater Unit Rates'!C:I,7,FALSE),IF(C37="Concrete Pipes",VLOOKUP(CONCATENATE(C37,G37,H37),'Stormwater Unit Rates'!J:K,2,FALSE),VLOOKUP('Stormwater Drainage'!C37,'Stormwater Unit Rates'!A:I,9,FALSE)))),"",IF(C37="Box Culverts",VLOOKUP(G37,'Stormwater Unit Rates'!C:I,7,FALSE),IF(C37="Concrete Pipes",VLOOKUP(CONCATENATE(C37,G37,H37),'Stormwater Unit Rates'!J:K,2,FALSE),VLOOKUP('Stormwater Drainage'!C37,'Stormwater Unit Rates'!A:I,9,FALSE))))</f>
        <v/>
      </c>
      <c r="J37" s="24" t="str">
        <f t="shared" si="3"/>
        <v/>
      </c>
      <c r="L37" s="15"/>
      <c r="M37" s="51">
        <f t="shared" si="1"/>
        <v>0</v>
      </c>
      <c r="N37" s="57"/>
      <c r="O37" s="57"/>
      <c r="P37" s="57"/>
      <c r="Q37" s="57"/>
      <c r="R37" s="57"/>
      <c r="S37" s="57"/>
      <c r="T37" s="57"/>
      <c r="Z37" s="10" t="s">
        <v>49</v>
      </c>
      <c r="AE37" s="10" t="s">
        <v>114</v>
      </c>
      <c r="AJ37" s="10">
        <v>1425</v>
      </c>
    </row>
    <row r="38" spans="1:36" x14ac:dyDescent="0.3">
      <c r="A38" s="22"/>
      <c r="B38" s="15"/>
      <c r="C38" s="15"/>
      <c r="D38" s="10" t="str">
        <f t="shared" si="2"/>
        <v/>
      </c>
      <c r="E38" s="16"/>
      <c r="F38" s="16"/>
      <c r="G38" s="16"/>
      <c r="H38" s="16"/>
      <c r="I38" s="24" t="str">
        <f>IF(ISERROR(IF(C38="Box Culverts",VLOOKUP(G38,'Stormwater Unit Rates'!C:I,7,FALSE),IF(C38="Concrete Pipes",VLOOKUP(CONCATENATE(C38,G38,H38),'Stormwater Unit Rates'!J:K,2,FALSE),VLOOKUP('Stormwater Drainage'!C38,'Stormwater Unit Rates'!A:I,9,FALSE)))),"",IF(C38="Box Culverts",VLOOKUP(G38,'Stormwater Unit Rates'!C:I,7,FALSE),IF(C38="Concrete Pipes",VLOOKUP(CONCATENATE(C38,G38,H38),'Stormwater Unit Rates'!J:K,2,FALSE),VLOOKUP('Stormwater Drainage'!C38,'Stormwater Unit Rates'!A:I,9,FALSE))))</f>
        <v/>
      </c>
      <c r="J38" s="24" t="str">
        <f t="shared" si="3"/>
        <v/>
      </c>
      <c r="L38" s="15"/>
      <c r="M38" s="51">
        <f t="shared" si="1"/>
        <v>0</v>
      </c>
      <c r="N38" s="57"/>
      <c r="O38" s="57"/>
      <c r="P38" s="57"/>
      <c r="Q38" s="57"/>
      <c r="R38" s="57"/>
      <c r="S38" s="57"/>
      <c r="T38" s="57"/>
      <c r="Z38" s="10" t="s">
        <v>50</v>
      </c>
      <c r="AE38" s="10" t="s">
        <v>100</v>
      </c>
      <c r="AF38" s="10" t="s">
        <v>10</v>
      </c>
      <c r="AJ38" s="10">
        <v>1500</v>
      </c>
    </row>
    <row r="39" spans="1:36" x14ac:dyDescent="0.3">
      <c r="A39" s="22"/>
      <c r="B39" s="15"/>
      <c r="C39" s="15"/>
      <c r="D39" s="10" t="str">
        <f t="shared" si="2"/>
        <v/>
      </c>
      <c r="E39" s="16"/>
      <c r="F39" s="16"/>
      <c r="G39" s="16"/>
      <c r="H39" s="16"/>
      <c r="I39" s="24" t="str">
        <f>IF(ISERROR(IF(C39="Box Culverts",VLOOKUP(G39,'Stormwater Unit Rates'!C:I,7,FALSE),IF(C39="Concrete Pipes",VLOOKUP(CONCATENATE(C39,G39,H39),'Stormwater Unit Rates'!J:K,2,FALSE),VLOOKUP('Stormwater Drainage'!C39,'Stormwater Unit Rates'!A:I,9,FALSE)))),"",IF(C39="Box Culverts",VLOOKUP(G39,'Stormwater Unit Rates'!C:I,7,FALSE),IF(C39="Concrete Pipes",VLOOKUP(CONCATENATE(C39,G39,H39),'Stormwater Unit Rates'!J:K,2,FALSE),VLOOKUP('Stormwater Drainage'!C39,'Stormwater Unit Rates'!A:I,9,FALSE))))</f>
        <v/>
      </c>
      <c r="J39" s="24" t="str">
        <f t="shared" si="3"/>
        <v/>
      </c>
      <c r="L39" s="15"/>
      <c r="M39" s="51">
        <f t="shared" si="1"/>
        <v>0</v>
      </c>
      <c r="N39" s="57"/>
      <c r="O39" s="57"/>
      <c r="P39" s="57"/>
      <c r="Q39" s="57"/>
      <c r="R39" s="57"/>
      <c r="S39" s="57"/>
      <c r="T39" s="57"/>
      <c r="Z39" s="10" t="s">
        <v>51</v>
      </c>
      <c r="AE39" s="10" t="s">
        <v>101</v>
      </c>
      <c r="AF39" s="10" t="s">
        <v>9</v>
      </c>
      <c r="AJ39" s="10">
        <v>1575</v>
      </c>
    </row>
    <row r="40" spans="1:36" x14ac:dyDescent="0.3">
      <c r="A40" s="22"/>
      <c r="B40" s="15"/>
      <c r="C40" s="15"/>
      <c r="D40" s="10" t="str">
        <f t="shared" si="2"/>
        <v/>
      </c>
      <c r="E40" s="16"/>
      <c r="F40" s="16"/>
      <c r="G40" s="16"/>
      <c r="H40" s="16"/>
      <c r="I40" s="24" t="str">
        <f>IF(ISERROR(IF(C40="Box Culverts",VLOOKUP(G40,'Stormwater Unit Rates'!C:I,7,FALSE),IF(C40="Concrete Pipes",VLOOKUP(CONCATENATE(C40,G40,H40),'Stormwater Unit Rates'!J:K,2,FALSE),VLOOKUP('Stormwater Drainage'!C40,'Stormwater Unit Rates'!A:I,9,FALSE)))),"",IF(C40="Box Culverts",VLOOKUP(G40,'Stormwater Unit Rates'!C:I,7,FALSE),IF(C40="Concrete Pipes",VLOOKUP(CONCATENATE(C40,G40,H40),'Stormwater Unit Rates'!J:K,2,FALSE),VLOOKUP('Stormwater Drainage'!C40,'Stormwater Unit Rates'!A:I,9,FALSE))))</f>
        <v/>
      </c>
      <c r="J40" s="24" t="str">
        <f t="shared" si="3"/>
        <v/>
      </c>
      <c r="L40" s="15"/>
      <c r="M40" s="51">
        <f t="shared" si="1"/>
        <v>0</v>
      </c>
      <c r="N40" s="57"/>
      <c r="O40" s="57"/>
      <c r="P40" s="57"/>
      <c r="Q40" s="57"/>
      <c r="R40" s="57"/>
      <c r="S40" s="57"/>
      <c r="T40" s="57"/>
      <c r="Z40" s="10" t="s">
        <v>52</v>
      </c>
      <c r="AJ40" s="10">
        <v>1650</v>
      </c>
    </row>
    <row r="41" spans="1:36" x14ac:dyDescent="0.3">
      <c r="N41" s="57"/>
      <c r="O41" s="57"/>
      <c r="P41" s="57"/>
      <c r="Q41" s="57"/>
      <c r="R41" s="57"/>
      <c r="S41" s="57"/>
      <c r="T41" s="57"/>
      <c r="Z41" s="10" t="s">
        <v>53</v>
      </c>
      <c r="AJ41" s="10">
        <v>1725</v>
      </c>
    </row>
    <row r="42" spans="1:36" x14ac:dyDescent="0.3">
      <c r="I42" s="25" t="e">
        <f>SUM(I2:I41)</f>
        <v>#N/A</v>
      </c>
      <c r="J42" s="25">
        <f>SUM(J2:J41)</f>
        <v>0</v>
      </c>
      <c r="M42" s="19">
        <f>SUM(M2:M41)</f>
        <v>0</v>
      </c>
      <c r="N42" s="57"/>
      <c r="O42" s="57"/>
      <c r="P42" s="57"/>
      <c r="Q42" s="57"/>
      <c r="R42" s="57"/>
      <c r="S42" s="57"/>
      <c r="T42" s="57"/>
      <c r="Z42" s="10" t="s">
        <v>54</v>
      </c>
      <c r="AJ42" s="10">
        <v>1800</v>
      </c>
    </row>
    <row r="43" spans="1:36" x14ac:dyDescent="0.3">
      <c r="A43" s="56"/>
      <c r="B43" s="56"/>
      <c r="C43" s="56"/>
      <c r="D43" s="57"/>
      <c r="E43" s="56"/>
      <c r="F43" s="56"/>
      <c r="G43" s="56"/>
      <c r="H43" s="56"/>
      <c r="I43" s="58"/>
      <c r="J43" s="58"/>
      <c r="K43" s="56"/>
      <c r="L43" s="56"/>
      <c r="M43" s="53"/>
      <c r="N43" s="57"/>
      <c r="O43" s="57"/>
      <c r="P43" s="57"/>
      <c r="Q43" s="57"/>
      <c r="R43" s="57"/>
      <c r="S43" s="57"/>
      <c r="T43" s="57"/>
      <c r="Z43" s="10" t="s">
        <v>55</v>
      </c>
    </row>
    <row r="44" spans="1:36" x14ac:dyDescent="0.3">
      <c r="A44" s="56"/>
      <c r="B44" s="56"/>
      <c r="C44" s="56"/>
      <c r="D44" s="57"/>
      <c r="E44" s="56"/>
      <c r="F44" s="56"/>
      <c r="G44" s="56"/>
      <c r="H44" s="56"/>
      <c r="I44" s="58"/>
      <c r="J44" s="58"/>
      <c r="K44" s="56"/>
      <c r="L44" s="56"/>
      <c r="M44" s="53"/>
      <c r="N44" s="57"/>
      <c r="O44" s="57"/>
      <c r="P44" s="57"/>
      <c r="Q44" s="57"/>
      <c r="R44" s="57"/>
      <c r="S44" s="57"/>
      <c r="T44" s="57"/>
      <c r="Z44" s="10" t="s">
        <v>56</v>
      </c>
    </row>
    <row r="45" spans="1:36" x14ac:dyDescent="0.3">
      <c r="A45" s="56"/>
      <c r="B45" s="56"/>
      <c r="C45" s="56"/>
      <c r="D45" s="57"/>
      <c r="E45" s="56"/>
      <c r="F45" s="56"/>
      <c r="G45" s="56"/>
      <c r="H45" s="56"/>
      <c r="I45" s="58"/>
      <c r="J45" s="58"/>
      <c r="K45" s="56"/>
      <c r="L45" s="56"/>
      <c r="M45" s="53"/>
      <c r="N45" s="57"/>
      <c r="O45" s="57"/>
      <c r="P45" s="57"/>
      <c r="Q45" s="57"/>
      <c r="R45" s="57"/>
      <c r="S45" s="57"/>
      <c r="T45" s="57"/>
      <c r="Z45" s="10" t="s">
        <v>57</v>
      </c>
    </row>
    <row r="46" spans="1:36" x14ac:dyDescent="0.3">
      <c r="Z46" s="10" t="s">
        <v>58</v>
      </c>
    </row>
  </sheetData>
  <sheetProtection password="C7D6" sheet="1" objects="1" scenarios="1"/>
  <dataValidations count="6">
    <dataValidation type="list" allowBlank="1" showInputMessage="1" showErrorMessage="1" sqref="B2:B40">
      <formula1>Location2</formula1>
    </dataValidation>
    <dataValidation type="list" allowBlank="1" showInputMessage="1" showErrorMessage="1" sqref="G2:G40">
      <formula1>INDIRECT(SUBSTITUTE(C2," ",""))</formula1>
    </dataValidation>
    <dataValidation type="list" allowBlank="1" showInputMessage="1" showErrorMessage="1" sqref="C2:C3">
      <formula1>AssetDescription</formula1>
    </dataValidation>
    <dataValidation type="list" allowBlank="1" showInputMessage="1" showErrorMessage="1" sqref="H2:H40">
      <formula1>Depth</formula1>
    </dataValidation>
    <dataValidation type="list" allowBlank="1" showInputMessage="1" showErrorMessage="1" sqref="E2:E40">
      <formula1>UnitofMeasure</formula1>
    </dataValidation>
    <dataValidation type="list" allowBlank="1" showInputMessage="1" showErrorMessage="1" sqref="C4:C40">
      <formula1>$AE$2:$AE$38</formula1>
    </dataValidation>
  </dataValidations>
  <pageMargins left="0.7" right="0.7" top="0.75" bottom="0.75" header="0.3" footer="0.3"/>
  <ignoredErrors>
    <ignoredError sqref="M2:M4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9"/>
  <sheetViews>
    <sheetView topLeftCell="A16" workbookViewId="0">
      <selection activeCell="C31" sqref="C31"/>
    </sheetView>
  </sheetViews>
  <sheetFormatPr defaultRowHeight="14.4" x14ac:dyDescent="0.3"/>
  <cols>
    <col min="1" max="1" width="30" bestFit="1" customWidth="1"/>
    <col min="3" max="3" width="51" bestFit="1" customWidth="1"/>
    <col min="9" max="9" width="10.33203125" style="4" bestFit="1" customWidth="1"/>
    <col min="10" max="10" width="31" bestFit="1" customWidth="1"/>
    <col min="11" max="11" width="9.33203125" bestFit="1" customWidth="1"/>
  </cols>
  <sheetData>
    <row r="1" spans="1:9" x14ac:dyDescent="0.3">
      <c r="A1" s="2" t="s">
        <v>649</v>
      </c>
      <c r="B1" s="1"/>
    </row>
    <row r="2" spans="1:9" x14ac:dyDescent="0.3">
      <c r="A2" s="2" t="s">
        <v>649</v>
      </c>
      <c r="B2" t="s">
        <v>125</v>
      </c>
      <c r="C2" t="s">
        <v>126</v>
      </c>
      <c r="E2" t="s">
        <v>127</v>
      </c>
      <c r="F2" t="s">
        <v>127</v>
      </c>
      <c r="G2" t="s">
        <v>128</v>
      </c>
      <c r="H2">
        <v>103</v>
      </c>
      <c r="I2" s="4">
        <v>216</v>
      </c>
    </row>
    <row r="3" spans="1:9" x14ac:dyDescent="0.3">
      <c r="A3" s="2" t="s">
        <v>649</v>
      </c>
      <c r="B3" t="s">
        <v>125</v>
      </c>
      <c r="C3" t="s">
        <v>129</v>
      </c>
      <c r="E3" t="s">
        <v>127</v>
      </c>
      <c r="F3" t="s">
        <v>127</v>
      </c>
      <c r="G3" t="s">
        <v>128</v>
      </c>
      <c r="H3">
        <v>103</v>
      </c>
      <c r="I3" s="4">
        <v>412</v>
      </c>
    </row>
    <row r="4" spans="1:9" x14ac:dyDescent="0.3">
      <c r="A4" s="2" t="s">
        <v>649</v>
      </c>
      <c r="B4" t="s">
        <v>125</v>
      </c>
      <c r="C4" t="s">
        <v>130</v>
      </c>
      <c r="E4" t="s">
        <v>127</v>
      </c>
      <c r="F4" t="s">
        <v>127</v>
      </c>
      <c r="G4" t="s">
        <v>128</v>
      </c>
      <c r="H4">
        <v>103</v>
      </c>
      <c r="I4" s="4">
        <v>569</v>
      </c>
    </row>
    <row r="5" spans="1:9" x14ac:dyDescent="0.3">
      <c r="A5" s="2" t="s">
        <v>649</v>
      </c>
      <c r="B5" t="s">
        <v>125</v>
      </c>
      <c r="C5" t="s">
        <v>131</v>
      </c>
      <c r="E5" t="s">
        <v>127</v>
      </c>
      <c r="F5" t="s">
        <v>127</v>
      </c>
      <c r="G5" t="s">
        <v>128</v>
      </c>
      <c r="H5">
        <v>103</v>
      </c>
      <c r="I5" s="4">
        <v>1119</v>
      </c>
    </row>
    <row r="6" spans="1:9" x14ac:dyDescent="0.3">
      <c r="A6" s="2" t="s">
        <v>649</v>
      </c>
      <c r="B6" t="s">
        <v>125</v>
      </c>
      <c r="C6" t="s">
        <v>132</v>
      </c>
      <c r="E6" t="s">
        <v>127</v>
      </c>
      <c r="F6" t="s">
        <v>127</v>
      </c>
      <c r="G6" t="s">
        <v>128</v>
      </c>
      <c r="H6">
        <v>103</v>
      </c>
      <c r="I6" s="4">
        <v>1243</v>
      </c>
    </row>
    <row r="7" spans="1:9" x14ac:dyDescent="0.3">
      <c r="A7" s="2" t="s">
        <v>649</v>
      </c>
      <c r="B7" t="s">
        <v>125</v>
      </c>
      <c r="C7" t="s">
        <v>133</v>
      </c>
      <c r="E7" t="s">
        <v>127</v>
      </c>
      <c r="F7" t="s">
        <v>127</v>
      </c>
      <c r="G7" t="s">
        <v>128</v>
      </c>
      <c r="H7">
        <v>103</v>
      </c>
      <c r="I7" s="4">
        <v>6407</v>
      </c>
    </row>
    <row r="8" spans="1:9" x14ac:dyDescent="0.3">
      <c r="A8" s="2" t="s">
        <v>649</v>
      </c>
      <c r="B8" t="s">
        <v>125</v>
      </c>
      <c r="C8" t="s">
        <v>134</v>
      </c>
      <c r="D8" t="s">
        <v>94</v>
      </c>
      <c r="E8" t="s">
        <v>127</v>
      </c>
      <c r="F8" t="s">
        <v>135</v>
      </c>
      <c r="G8" t="s">
        <v>128</v>
      </c>
      <c r="H8">
        <v>103</v>
      </c>
      <c r="I8" s="4">
        <v>708</v>
      </c>
    </row>
    <row r="9" spans="1:9" x14ac:dyDescent="0.3">
      <c r="A9" s="2" t="s">
        <v>649</v>
      </c>
      <c r="B9" t="s">
        <v>125</v>
      </c>
      <c r="C9" t="s">
        <v>136</v>
      </c>
      <c r="D9" t="s">
        <v>94</v>
      </c>
      <c r="E9" t="s">
        <v>127</v>
      </c>
      <c r="F9" t="s">
        <v>135</v>
      </c>
      <c r="G9" t="s">
        <v>128</v>
      </c>
      <c r="H9">
        <v>103</v>
      </c>
      <c r="I9" s="4">
        <v>734</v>
      </c>
    </row>
    <row r="10" spans="1:9" x14ac:dyDescent="0.3">
      <c r="A10" s="2" t="s">
        <v>649</v>
      </c>
      <c r="B10" t="s">
        <v>125</v>
      </c>
      <c r="C10" t="s">
        <v>137</v>
      </c>
      <c r="D10" t="s">
        <v>94</v>
      </c>
      <c r="E10" t="s">
        <v>127</v>
      </c>
      <c r="F10" t="s">
        <v>135</v>
      </c>
      <c r="G10" t="s">
        <v>128</v>
      </c>
      <c r="H10">
        <v>103</v>
      </c>
      <c r="I10" s="4">
        <v>706</v>
      </c>
    </row>
    <row r="11" spans="1:9" x14ac:dyDescent="0.3">
      <c r="A11" s="2" t="s">
        <v>649</v>
      </c>
      <c r="B11" t="s">
        <v>125</v>
      </c>
      <c r="C11" t="s">
        <v>138</v>
      </c>
      <c r="D11" t="s">
        <v>94</v>
      </c>
      <c r="E11" t="s">
        <v>127</v>
      </c>
      <c r="F11" t="s">
        <v>135</v>
      </c>
      <c r="G11" t="s">
        <v>128</v>
      </c>
      <c r="H11">
        <v>103</v>
      </c>
      <c r="I11" s="4">
        <v>729</v>
      </c>
    </row>
    <row r="12" spans="1:9" x14ac:dyDescent="0.3">
      <c r="A12" s="2" t="s">
        <v>649</v>
      </c>
      <c r="B12" t="s">
        <v>125</v>
      </c>
      <c r="C12" t="s">
        <v>139</v>
      </c>
      <c r="D12" t="s">
        <v>94</v>
      </c>
      <c r="E12" t="s">
        <v>127</v>
      </c>
      <c r="F12" t="s">
        <v>135</v>
      </c>
      <c r="G12" t="s">
        <v>128</v>
      </c>
      <c r="H12">
        <v>103</v>
      </c>
      <c r="I12" s="4">
        <v>703</v>
      </c>
    </row>
    <row r="13" spans="1:9" x14ac:dyDescent="0.3">
      <c r="A13" s="2" t="s">
        <v>649</v>
      </c>
      <c r="B13" t="s">
        <v>125</v>
      </c>
      <c r="C13" t="s">
        <v>140</v>
      </c>
      <c r="D13" t="s">
        <v>94</v>
      </c>
      <c r="E13" t="s">
        <v>127</v>
      </c>
      <c r="F13" t="s">
        <v>135</v>
      </c>
      <c r="G13" t="s">
        <v>128</v>
      </c>
      <c r="H13">
        <v>103</v>
      </c>
      <c r="I13" s="4">
        <v>726</v>
      </c>
    </row>
    <row r="14" spans="1:9" x14ac:dyDescent="0.3">
      <c r="A14" s="2" t="s">
        <v>649</v>
      </c>
      <c r="B14" t="s">
        <v>125</v>
      </c>
      <c r="C14" t="s">
        <v>141</v>
      </c>
      <c r="D14" t="s">
        <v>94</v>
      </c>
      <c r="E14" t="s">
        <v>127</v>
      </c>
      <c r="F14" t="s">
        <v>135</v>
      </c>
      <c r="G14" t="s">
        <v>128</v>
      </c>
      <c r="H14">
        <v>103</v>
      </c>
      <c r="I14" s="4">
        <v>741</v>
      </c>
    </row>
    <row r="15" spans="1:9" x14ac:dyDescent="0.3">
      <c r="A15" s="2" t="s">
        <v>649</v>
      </c>
      <c r="B15" t="s">
        <v>125</v>
      </c>
      <c r="C15" t="s">
        <v>142</v>
      </c>
      <c r="D15" t="s">
        <v>94</v>
      </c>
      <c r="E15" t="s">
        <v>127</v>
      </c>
      <c r="F15" t="s">
        <v>135</v>
      </c>
      <c r="G15" t="s">
        <v>128</v>
      </c>
      <c r="H15">
        <v>103</v>
      </c>
      <c r="I15" s="4">
        <v>813</v>
      </c>
    </row>
    <row r="16" spans="1:9" x14ac:dyDescent="0.3">
      <c r="A16" s="2" t="s">
        <v>649</v>
      </c>
      <c r="B16" t="s">
        <v>125</v>
      </c>
      <c r="C16" t="s">
        <v>143</v>
      </c>
      <c r="D16" t="s">
        <v>94</v>
      </c>
      <c r="E16" t="s">
        <v>127</v>
      </c>
      <c r="F16" t="s">
        <v>135</v>
      </c>
      <c r="G16" t="s">
        <v>128</v>
      </c>
      <c r="H16">
        <v>103</v>
      </c>
      <c r="I16" s="4">
        <v>841</v>
      </c>
    </row>
    <row r="17" spans="1:9" x14ac:dyDescent="0.3">
      <c r="A17" s="2" t="s">
        <v>649</v>
      </c>
      <c r="B17" t="s">
        <v>125</v>
      </c>
      <c r="C17" t="s">
        <v>144</v>
      </c>
      <c r="D17" t="s">
        <v>94</v>
      </c>
      <c r="E17" t="s">
        <v>127</v>
      </c>
      <c r="F17" t="s">
        <v>135</v>
      </c>
      <c r="G17" t="s">
        <v>128</v>
      </c>
      <c r="H17">
        <v>103</v>
      </c>
      <c r="I17" s="4">
        <v>958</v>
      </c>
    </row>
    <row r="18" spans="1:9" x14ac:dyDescent="0.3">
      <c r="A18" s="2" t="s">
        <v>649</v>
      </c>
      <c r="B18" t="s">
        <v>125</v>
      </c>
      <c r="C18" t="s">
        <v>145</v>
      </c>
      <c r="D18" t="s">
        <v>94</v>
      </c>
      <c r="E18" t="s">
        <v>127</v>
      </c>
      <c r="F18" t="s">
        <v>135</v>
      </c>
      <c r="G18" t="s">
        <v>128</v>
      </c>
      <c r="H18">
        <v>103</v>
      </c>
      <c r="I18" s="4">
        <v>1306</v>
      </c>
    </row>
    <row r="19" spans="1:9" x14ac:dyDescent="0.3">
      <c r="A19" s="2" t="s">
        <v>649</v>
      </c>
      <c r="B19" t="s">
        <v>125</v>
      </c>
      <c r="C19" t="s">
        <v>146</v>
      </c>
      <c r="D19" t="s">
        <v>94</v>
      </c>
      <c r="E19" t="s">
        <v>127</v>
      </c>
      <c r="F19" t="s">
        <v>135</v>
      </c>
      <c r="G19" t="s">
        <v>128</v>
      </c>
      <c r="H19">
        <v>103</v>
      </c>
      <c r="I19" s="4">
        <v>1393</v>
      </c>
    </row>
    <row r="20" spans="1:9" x14ac:dyDescent="0.3">
      <c r="A20" s="2" t="s">
        <v>649</v>
      </c>
      <c r="B20" t="s">
        <v>125</v>
      </c>
      <c r="C20" t="s">
        <v>147</v>
      </c>
      <c r="D20" t="s">
        <v>94</v>
      </c>
      <c r="E20" t="s">
        <v>127</v>
      </c>
      <c r="F20" t="s">
        <v>135</v>
      </c>
      <c r="G20" t="s">
        <v>128</v>
      </c>
      <c r="H20">
        <v>103</v>
      </c>
      <c r="I20" s="4">
        <v>1508</v>
      </c>
    </row>
    <row r="21" spans="1:9" x14ac:dyDescent="0.3">
      <c r="A21" s="2" t="s">
        <v>649</v>
      </c>
      <c r="B21" t="s">
        <v>125</v>
      </c>
      <c r="C21" t="s">
        <v>148</v>
      </c>
      <c r="D21" t="s">
        <v>94</v>
      </c>
      <c r="E21" t="s">
        <v>127</v>
      </c>
      <c r="F21" t="s">
        <v>135</v>
      </c>
      <c r="G21" t="s">
        <v>128</v>
      </c>
      <c r="H21">
        <v>103</v>
      </c>
      <c r="I21" s="4">
        <v>808</v>
      </c>
    </row>
    <row r="22" spans="1:9" x14ac:dyDescent="0.3">
      <c r="A22" s="2" t="s">
        <v>649</v>
      </c>
      <c r="B22" t="s">
        <v>125</v>
      </c>
      <c r="C22" t="s">
        <v>149</v>
      </c>
      <c r="D22" t="s">
        <v>94</v>
      </c>
      <c r="E22" t="s">
        <v>127</v>
      </c>
      <c r="F22" t="s">
        <v>135</v>
      </c>
      <c r="G22" t="s">
        <v>128</v>
      </c>
      <c r="H22">
        <v>103</v>
      </c>
      <c r="I22" s="4">
        <v>931</v>
      </c>
    </row>
    <row r="23" spans="1:9" x14ac:dyDescent="0.3">
      <c r="A23" s="2" t="s">
        <v>649</v>
      </c>
      <c r="B23" t="s">
        <v>125</v>
      </c>
      <c r="C23" t="s">
        <v>150</v>
      </c>
      <c r="D23" t="s">
        <v>94</v>
      </c>
      <c r="E23" t="s">
        <v>127</v>
      </c>
      <c r="F23" t="s">
        <v>135</v>
      </c>
      <c r="G23" t="s">
        <v>128</v>
      </c>
      <c r="H23">
        <v>103</v>
      </c>
      <c r="I23" s="4">
        <v>948</v>
      </c>
    </row>
    <row r="24" spans="1:9" x14ac:dyDescent="0.3">
      <c r="A24" s="2" t="s">
        <v>649</v>
      </c>
      <c r="B24" t="s">
        <v>125</v>
      </c>
      <c r="C24" t="s">
        <v>151</v>
      </c>
      <c r="D24" t="s">
        <v>94</v>
      </c>
      <c r="E24" t="s">
        <v>127</v>
      </c>
      <c r="F24" t="s">
        <v>135</v>
      </c>
      <c r="G24" t="s">
        <v>128</v>
      </c>
      <c r="H24">
        <v>103</v>
      </c>
      <c r="I24" s="4">
        <v>1391</v>
      </c>
    </row>
    <row r="25" spans="1:9" x14ac:dyDescent="0.3">
      <c r="A25" s="2" t="s">
        <v>649</v>
      </c>
      <c r="B25" t="s">
        <v>125</v>
      </c>
      <c r="C25" t="s">
        <v>152</v>
      </c>
      <c r="D25" t="s">
        <v>94</v>
      </c>
      <c r="E25" t="s">
        <v>127</v>
      </c>
      <c r="F25" t="s">
        <v>135</v>
      </c>
      <c r="G25" t="s">
        <v>128</v>
      </c>
      <c r="H25">
        <v>103</v>
      </c>
      <c r="I25" s="4">
        <v>1453</v>
      </c>
    </row>
    <row r="26" spans="1:9" x14ac:dyDescent="0.3">
      <c r="A26" s="2" t="s">
        <v>649</v>
      </c>
      <c r="B26" t="s">
        <v>125</v>
      </c>
      <c r="C26" t="s">
        <v>153</v>
      </c>
      <c r="D26" t="s">
        <v>94</v>
      </c>
      <c r="E26" t="s">
        <v>127</v>
      </c>
      <c r="F26" t="s">
        <v>135</v>
      </c>
      <c r="G26" t="s">
        <v>128</v>
      </c>
      <c r="H26">
        <v>103</v>
      </c>
      <c r="I26" s="4">
        <v>1674</v>
      </c>
    </row>
    <row r="27" spans="1:9" x14ac:dyDescent="0.3">
      <c r="A27" s="2" t="s">
        <v>649</v>
      </c>
      <c r="B27" t="s">
        <v>125</v>
      </c>
      <c r="C27" t="s">
        <v>154</v>
      </c>
      <c r="D27" t="s">
        <v>94</v>
      </c>
      <c r="E27" t="s">
        <v>127</v>
      </c>
      <c r="F27" t="s">
        <v>135</v>
      </c>
      <c r="G27" t="s">
        <v>128</v>
      </c>
      <c r="H27">
        <v>103</v>
      </c>
      <c r="I27" s="4">
        <v>981</v>
      </c>
    </row>
    <row r="28" spans="1:9" x14ac:dyDescent="0.3">
      <c r="A28" s="2" t="s">
        <v>649</v>
      </c>
      <c r="B28" t="s">
        <v>125</v>
      </c>
      <c r="C28" t="s">
        <v>155</v>
      </c>
      <c r="D28" t="s">
        <v>94</v>
      </c>
      <c r="E28" t="s">
        <v>127</v>
      </c>
      <c r="F28" t="s">
        <v>135</v>
      </c>
      <c r="G28" t="s">
        <v>128</v>
      </c>
      <c r="H28">
        <v>103</v>
      </c>
      <c r="I28" s="4">
        <v>1114</v>
      </c>
    </row>
    <row r="29" spans="1:9" x14ac:dyDescent="0.3">
      <c r="A29" s="2" t="s">
        <v>649</v>
      </c>
      <c r="B29" t="s">
        <v>125</v>
      </c>
      <c r="C29" t="s">
        <v>156</v>
      </c>
      <c r="D29" t="s">
        <v>94</v>
      </c>
      <c r="E29" t="s">
        <v>127</v>
      </c>
      <c r="F29" t="s">
        <v>135</v>
      </c>
      <c r="G29" t="s">
        <v>128</v>
      </c>
      <c r="H29">
        <v>103</v>
      </c>
      <c r="I29" s="4">
        <v>1702</v>
      </c>
    </row>
    <row r="30" spans="1:9" x14ac:dyDescent="0.3">
      <c r="A30" s="2" t="s">
        <v>649</v>
      </c>
      <c r="B30" t="s">
        <v>125</v>
      </c>
      <c r="C30" t="s">
        <v>157</v>
      </c>
      <c r="D30" t="s">
        <v>94</v>
      </c>
      <c r="E30" t="s">
        <v>127</v>
      </c>
      <c r="F30" t="s">
        <v>135</v>
      </c>
      <c r="G30" t="s">
        <v>128</v>
      </c>
      <c r="H30">
        <v>103</v>
      </c>
      <c r="I30" s="4">
        <v>1772</v>
      </c>
    </row>
    <row r="31" spans="1:9" x14ac:dyDescent="0.3">
      <c r="A31" s="2" t="s">
        <v>649</v>
      </c>
      <c r="B31" t="s">
        <v>125</v>
      </c>
      <c r="C31" t="s">
        <v>158</v>
      </c>
      <c r="D31" t="s">
        <v>94</v>
      </c>
      <c r="E31" t="s">
        <v>127</v>
      </c>
      <c r="F31" t="s">
        <v>135</v>
      </c>
      <c r="G31" t="s">
        <v>128</v>
      </c>
      <c r="H31">
        <v>103</v>
      </c>
      <c r="I31" s="4">
        <v>1921</v>
      </c>
    </row>
    <row r="32" spans="1:9" x14ac:dyDescent="0.3">
      <c r="A32" s="2" t="s">
        <v>649</v>
      </c>
      <c r="B32" t="s">
        <v>125</v>
      </c>
      <c r="C32" t="s">
        <v>159</v>
      </c>
      <c r="D32" t="s">
        <v>94</v>
      </c>
      <c r="E32" t="s">
        <v>127</v>
      </c>
      <c r="F32" t="s">
        <v>135</v>
      </c>
      <c r="G32" t="s">
        <v>128</v>
      </c>
      <c r="H32">
        <v>103</v>
      </c>
      <c r="I32" s="4">
        <v>2205</v>
      </c>
    </row>
    <row r="33" spans="1:9" x14ac:dyDescent="0.3">
      <c r="A33" s="2" t="s">
        <v>649</v>
      </c>
      <c r="B33" t="s">
        <v>125</v>
      </c>
      <c r="C33" t="s">
        <v>160</v>
      </c>
      <c r="D33" t="s">
        <v>94</v>
      </c>
      <c r="E33" t="s">
        <v>127</v>
      </c>
      <c r="F33" t="s">
        <v>135</v>
      </c>
      <c r="G33" t="s">
        <v>128</v>
      </c>
      <c r="H33">
        <v>103</v>
      </c>
      <c r="I33" s="4">
        <v>1243</v>
      </c>
    </row>
    <row r="34" spans="1:9" x14ac:dyDescent="0.3">
      <c r="A34" s="2" t="s">
        <v>649</v>
      </c>
      <c r="B34" t="s">
        <v>125</v>
      </c>
      <c r="C34" t="s">
        <v>161</v>
      </c>
      <c r="D34" t="s">
        <v>94</v>
      </c>
      <c r="E34" t="s">
        <v>127</v>
      </c>
      <c r="F34" t="s">
        <v>135</v>
      </c>
      <c r="G34" t="s">
        <v>128</v>
      </c>
      <c r="H34">
        <v>103</v>
      </c>
      <c r="I34" s="4">
        <v>1322</v>
      </c>
    </row>
    <row r="35" spans="1:9" x14ac:dyDescent="0.3">
      <c r="A35" s="2" t="s">
        <v>649</v>
      </c>
      <c r="B35" t="s">
        <v>125</v>
      </c>
      <c r="C35" t="s">
        <v>162</v>
      </c>
      <c r="D35" t="s">
        <v>94</v>
      </c>
      <c r="E35" t="s">
        <v>127</v>
      </c>
      <c r="F35" t="s">
        <v>135</v>
      </c>
      <c r="G35" t="s">
        <v>128</v>
      </c>
      <c r="H35">
        <v>103</v>
      </c>
      <c r="I35" s="4">
        <v>1775</v>
      </c>
    </row>
    <row r="36" spans="1:9" x14ac:dyDescent="0.3">
      <c r="A36" s="2" t="s">
        <v>649</v>
      </c>
      <c r="B36" t="s">
        <v>125</v>
      </c>
      <c r="C36" t="s">
        <v>163</v>
      </c>
      <c r="D36" t="s">
        <v>94</v>
      </c>
      <c r="E36" t="s">
        <v>127</v>
      </c>
      <c r="F36" t="s">
        <v>135</v>
      </c>
      <c r="G36" t="s">
        <v>128</v>
      </c>
      <c r="H36">
        <v>103</v>
      </c>
      <c r="I36" s="4">
        <v>1843</v>
      </c>
    </row>
    <row r="37" spans="1:9" x14ac:dyDescent="0.3">
      <c r="A37" s="2" t="s">
        <v>649</v>
      </c>
      <c r="B37" t="s">
        <v>125</v>
      </c>
      <c r="C37" t="s">
        <v>164</v>
      </c>
      <c r="D37" t="s">
        <v>94</v>
      </c>
      <c r="E37" t="s">
        <v>127</v>
      </c>
      <c r="F37" t="s">
        <v>135</v>
      </c>
      <c r="G37" t="s">
        <v>128</v>
      </c>
      <c r="H37">
        <v>103</v>
      </c>
      <c r="I37" s="4">
        <v>2091</v>
      </c>
    </row>
    <row r="38" spans="1:9" x14ac:dyDescent="0.3">
      <c r="A38" s="2" t="s">
        <v>649</v>
      </c>
      <c r="B38" t="s">
        <v>125</v>
      </c>
      <c r="C38" t="s">
        <v>165</v>
      </c>
      <c r="D38" t="s">
        <v>94</v>
      </c>
      <c r="E38" t="s">
        <v>127</v>
      </c>
      <c r="F38" t="s">
        <v>135</v>
      </c>
      <c r="G38" t="s">
        <v>128</v>
      </c>
      <c r="H38">
        <v>103</v>
      </c>
      <c r="I38" s="4">
        <v>2374</v>
      </c>
    </row>
    <row r="39" spans="1:9" x14ac:dyDescent="0.3">
      <c r="A39" s="2" t="s">
        <v>649</v>
      </c>
      <c r="B39" t="s">
        <v>125</v>
      </c>
      <c r="C39" t="s">
        <v>166</v>
      </c>
      <c r="D39" t="s">
        <v>94</v>
      </c>
      <c r="E39" t="s">
        <v>127</v>
      </c>
      <c r="F39" t="s">
        <v>135</v>
      </c>
      <c r="G39" t="s">
        <v>128</v>
      </c>
      <c r="H39">
        <v>103</v>
      </c>
      <c r="I39" s="4">
        <v>3731</v>
      </c>
    </row>
    <row r="40" spans="1:9" x14ac:dyDescent="0.3">
      <c r="A40" s="2" t="s">
        <v>649</v>
      </c>
      <c r="B40" t="s">
        <v>125</v>
      </c>
      <c r="C40" t="s">
        <v>167</v>
      </c>
      <c r="D40" t="s">
        <v>94</v>
      </c>
      <c r="E40" t="s">
        <v>127</v>
      </c>
      <c r="F40" t="s">
        <v>135</v>
      </c>
      <c r="G40" t="s">
        <v>128</v>
      </c>
      <c r="H40">
        <v>103</v>
      </c>
      <c r="I40" s="4">
        <v>4139</v>
      </c>
    </row>
    <row r="41" spans="1:9" x14ac:dyDescent="0.3">
      <c r="A41" s="2" t="s">
        <v>649</v>
      </c>
      <c r="B41" t="s">
        <v>125</v>
      </c>
      <c r="C41" t="s">
        <v>168</v>
      </c>
      <c r="D41" t="s">
        <v>94</v>
      </c>
      <c r="E41" t="s">
        <v>127</v>
      </c>
      <c r="F41" t="s">
        <v>135</v>
      </c>
      <c r="G41" t="s">
        <v>128</v>
      </c>
      <c r="H41">
        <v>103</v>
      </c>
      <c r="I41" s="4">
        <v>2423</v>
      </c>
    </row>
    <row r="42" spans="1:9" x14ac:dyDescent="0.3">
      <c r="A42" s="2" t="s">
        <v>649</v>
      </c>
      <c r="B42" t="s">
        <v>125</v>
      </c>
      <c r="C42" t="s">
        <v>169</v>
      </c>
      <c r="D42" t="s">
        <v>94</v>
      </c>
      <c r="E42" t="s">
        <v>127</v>
      </c>
      <c r="F42" t="s">
        <v>135</v>
      </c>
      <c r="G42" t="s">
        <v>128</v>
      </c>
      <c r="H42">
        <v>103</v>
      </c>
      <c r="I42" s="4">
        <v>3792</v>
      </c>
    </row>
    <row r="43" spans="1:9" x14ac:dyDescent="0.3">
      <c r="A43" s="2" t="s">
        <v>649</v>
      </c>
      <c r="B43" t="s">
        <v>125</v>
      </c>
      <c r="C43" t="s">
        <v>170</v>
      </c>
      <c r="D43" t="s">
        <v>94</v>
      </c>
      <c r="E43" t="s">
        <v>127</v>
      </c>
      <c r="F43" t="s">
        <v>135</v>
      </c>
      <c r="G43" t="s">
        <v>128</v>
      </c>
      <c r="H43">
        <v>103</v>
      </c>
      <c r="I43" s="4">
        <v>4278</v>
      </c>
    </row>
    <row r="44" spans="1:9" x14ac:dyDescent="0.3">
      <c r="A44" s="2" t="s">
        <v>649</v>
      </c>
      <c r="B44" t="s">
        <v>125</v>
      </c>
      <c r="C44" t="s">
        <v>171</v>
      </c>
      <c r="D44" t="s">
        <v>94</v>
      </c>
      <c r="E44" t="s">
        <v>127</v>
      </c>
      <c r="F44" t="s">
        <v>135</v>
      </c>
      <c r="G44" t="s">
        <v>128</v>
      </c>
      <c r="H44">
        <v>103</v>
      </c>
      <c r="I44" s="4">
        <v>4762</v>
      </c>
    </row>
    <row r="45" spans="1:9" x14ac:dyDescent="0.3">
      <c r="A45" s="2" t="s">
        <v>649</v>
      </c>
      <c r="B45" t="s">
        <v>125</v>
      </c>
      <c r="C45" t="s">
        <v>172</v>
      </c>
      <c r="D45" t="s">
        <v>94</v>
      </c>
      <c r="E45" t="s">
        <v>127</v>
      </c>
      <c r="F45" t="s">
        <v>135</v>
      </c>
      <c r="G45" t="s">
        <v>128</v>
      </c>
      <c r="H45">
        <v>103</v>
      </c>
      <c r="I45" s="4">
        <v>2736</v>
      </c>
    </row>
    <row r="46" spans="1:9" x14ac:dyDescent="0.3">
      <c r="A46" s="2" t="s">
        <v>649</v>
      </c>
      <c r="B46" t="s">
        <v>125</v>
      </c>
      <c r="C46" t="s">
        <v>173</v>
      </c>
      <c r="D46" t="s">
        <v>94</v>
      </c>
      <c r="E46" t="s">
        <v>127</v>
      </c>
      <c r="F46" t="s">
        <v>135</v>
      </c>
      <c r="G46" t="s">
        <v>128</v>
      </c>
      <c r="H46">
        <v>103</v>
      </c>
      <c r="I46" s="4">
        <v>4534</v>
      </c>
    </row>
    <row r="47" spans="1:9" x14ac:dyDescent="0.3">
      <c r="A47" s="2" t="s">
        <v>649</v>
      </c>
      <c r="B47" t="s">
        <v>125</v>
      </c>
      <c r="C47" t="s">
        <v>174</v>
      </c>
      <c r="D47" t="s">
        <v>94</v>
      </c>
      <c r="E47" t="s">
        <v>127</v>
      </c>
      <c r="F47" t="s">
        <v>135</v>
      </c>
      <c r="G47" t="s">
        <v>128</v>
      </c>
      <c r="H47">
        <v>103</v>
      </c>
      <c r="I47" s="4">
        <v>5138</v>
      </c>
    </row>
    <row r="48" spans="1:9" x14ac:dyDescent="0.3">
      <c r="A48" s="2" t="s">
        <v>649</v>
      </c>
      <c r="B48" t="s">
        <v>125</v>
      </c>
      <c r="C48" t="s">
        <v>175</v>
      </c>
      <c r="D48" t="s">
        <v>94</v>
      </c>
      <c r="E48" t="s">
        <v>127</v>
      </c>
      <c r="F48" t="s">
        <v>135</v>
      </c>
      <c r="G48" t="s">
        <v>128</v>
      </c>
      <c r="H48">
        <v>103</v>
      </c>
      <c r="I48" s="4">
        <v>5493</v>
      </c>
    </row>
    <row r="49" spans="1:9" x14ac:dyDescent="0.3">
      <c r="A49" s="2" t="s">
        <v>649</v>
      </c>
      <c r="B49" t="s">
        <v>125</v>
      </c>
      <c r="C49" t="s">
        <v>176</v>
      </c>
      <c r="D49" t="s">
        <v>94</v>
      </c>
      <c r="E49" t="s">
        <v>127</v>
      </c>
      <c r="F49" t="s">
        <v>135</v>
      </c>
      <c r="G49" t="s">
        <v>128</v>
      </c>
      <c r="H49">
        <v>103</v>
      </c>
      <c r="I49" s="4">
        <v>7125</v>
      </c>
    </row>
    <row r="50" spans="1:9" x14ac:dyDescent="0.3">
      <c r="A50" s="2" t="s">
        <v>649</v>
      </c>
      <c r="B50" t="s">
        <v>125</v>
      </c>
      <c r="C50" t="s">
        <v>177</v>
      </c>
      <c r="D50" t="s">
        <v>94</v>
      </c>
      <c r="E50" t="s">
        <v>127</v>
      </c>
      <c r="F50" t="s">
        <v>135</v>
      </c>
      <c r="G50" t="s">
        <v>128</v>
      </c>
      <c r="H50">
        <v>103</v>
      </c>
      <c r="I50" s="4">
        <v>2971</v>
      </c>
    </row>
    <row r="51" spans="1:9" x14ac:dyDescent="0.3">
      <c r="A51" s="2" t="s">
        <v>649</v>
      </c>
      <c r="B51" t="s">
        <v>125</v>
      </c>
      <c r="C51" t="s">
        <v>178</v>
      </c>
      <c r="D51" t="s">
        <v>94</v>
      </c>
      <c r="E51" t="s">
        <v>127</v>
      </c>
      <c r="F51" t="s">
        <v>135</v>
      </c>
      <c r="G51" t="s">
        <v>128</v>
      </c>
      <c r="H51">
        <v>103</v>
      </c>
      <c r="I51" s="4">
        <v>4610</v>
      </c>
    </row>
    <row r="52" spans="1:9" x14ac:dyDescent="0.3">
      <c r="A52" s="2" t="s">
        <v>649</v>
      </c>
      <c r="B52" t="s">
        <v>125</v>
      </c>
      <c r="C52" t="s">
        <v>179</v>
      </c>
      <c r="D52" t="s">
        <v>94</v>
      </c>
      <c r="E52" t="s">
        <v>127</v>
      </c>
      <c r="F52" t="s">
        <v>135</v>
      </c>
      <c r="G52" t="s">
        <v>128</v>
      </c>
      <c r="H52">
        <v>103</v>
      </c>
      <c r="I52" s="4">
        <v>5194</v>
      </c>
    </row>
    <row r="53" spans="1:9" x14ac:dyDescent="0.3">
      <c r="A53" s="2" t="s">
        <v>649</v>
      </c>
      <c r="B53" t="s">
        <v>125</v>
      </c>
      <c r="C53" t="s">
        <v>180</v>
      </c>
      <c r="D53" t="s">
        <v>94</v>
      </c>
      <c r="E53" t="s">
        <v>127</v>
      </c>
      <c r="F53" t="s">
        <v>135</v>
      </c>
      <c r="G53" t="s">
        <v>128</v>
      </c>
      <c r="H53">
        <v>103</v>
      </c>
      <c r="I53" s="4">
        <v>5433</v>
      </c>
    </row>
    <row r="54" spans="1:9" x14ac:dyDescent="0.3">
      <c r="A54" s="2" t="s">
        <v>649</v>
      </c>
      <c r="B54" t="s">
        <v>125</v>
      </c>
      <c r="C54" t="s">
        <v>181</v>
      </c>
      <c r="D54" t="s">
        <v>94</v>
      </c>
      <c r="E54" t="s">
        <v>127</v>
      </c>
      <c r="F54" t="s">
        <v>135</v>
      </c>
      <c r="G54" t="s">
        <v>128</v>
      </c>
      <c r="H54">
        <v>103</v>
      </c>
      <c r="I54" s="4">
        <v>3267</v>
      </c>
    </row>
    <row r="55" spans="1:9" x14ac:dyDescent="0.3">
      <c r="A55" s="2" t="s">
        <v>649</v>
      </c>
      <c r="B55" t="s">
        <v>125</v>
      </c>
      <c r="C55" t="s">
        <v>182</v>
      </c>
      <c r="D55" t="s">
        <v>94</v>
      </c>
      <c r="E55" t="s">
        <v>127</v>
      </c>
      <c r="F55" t="s">
        <v>135</v>
      </c>
      <c r="G55" t="s">
        <v>128</v>
      </c>
      <c r="H55">
        <v>103</v>
      </c>
      <c r="I55" s="4">
        <v>5054</v>
      </c>
    </row>
    <row r="56" spans="1:9" x14ac:dyDescent="0.3">
      <c r="A56" s="2" t="s">
        <v>649</v>
      </c>
      <c r="B56" t="s">
        <v>125</v>
      </c>
      <c r="C56" t="s">
        <v>183</v>
      </c>
      <c r="D56" t="s">
        <v>94</v>
      </c>
      <c r="E56" t="s">
        <v>127</v>
      </c>
      <c r="F56" t="s">
        <v>135</v>
      </c>
      <c r="G56" t="s">
        <v>128</v>
      </c>
      <c r="H56">
        <v>103</v>
      </c>
      <c r="I56" s="4">
        <v>5701</v>
      </c>
    </row>
    <row r="57" spans="1:9" x14ac:dyDescent="0.3">
      <c r="A57" s="2" t="s">
        <v>649</v>
      </c>
      <c r="B57" t="s">
        <v>125</v>
      </c>
      <c r="C57" t="s">
        <v>184</v>
      </c>
      <c r="D57" t="s">
        <v>94</v>
      </c>
      <c r="E57" t="s">
        <v>127</v>
      </c>
      <c r="F57" t="s">
        <v>135</v>
      </c>
      <c r="G57" t="s">
        <v>128</v>
      </c>
      <c r="H57">
        <v>103</v>
      </c>
      <c r="I57" s="4">
        <v>5958</v>
      </c>
    </row>
    <row r="58" spans="1:9" x14ac:dyDescent="0.3">
      <c r="A58" s="2" t="s">
        <v>649</v>
      </c>
      <c r="B58" t="s">
        <v>125</v>
      </c>
      <c r="C58" t="s">
        <v>185</v>
      </c>
      <c r="D58" t="s">
        <v>94</v>
      </c>
      <c r="E58" t="s">
        <v>127</v>
      </c>
      <c r="F58" t="s">
        <v>135</v>
      </c>
      <c r="G58" t="s">
        <v>128</v>
      </c>
      <c r="H58">
        <v>103</v>
      </c>
      <c r="I58" s="4">
        <v>5083</v>
      </c>
    </row>
    <row r="59" spans="1:9" x14ac:dyDescent="0.3">
      <c r="A59" s="2" t="s">
        <v>649</v>
      </c>
      <c r="B59" t="s">
        <v>125</v>
      </c>
      <c r="C59" t="s">
        <v>186</v>
      </c>
      <c r="D59" t="s">
        <v>94</v>
      </c>
      <c r="E59" t="s">
        <v>127</v>
      </c>
      <c r="F59" t="s">
        <v>135</v>
      </c>
      <c r="G59" t="s">
        <v>128</v>
      </c>
      <c r="H59">
        <v>103</v>
      </c>
      <c r="I59" s="4">
        <v>5758</v>
      </c>
    </row>
    <row r="60" spans="1:9" x14ac:dyDescent="0.3">
      <c r="A60" s="2" t="s">
        <v>649</v>
      </c>
      <c r="B60" t="s">
        <v>125</v>
      </c>
      <c r="C60" t="s">
        <v>187</v>
      </c>
      <c r="D60" t="s">
        <v>94</v>
      </c>
      <c r="E60" t="s">
        <v>127</v>
      </c>
      <c r="F60" t="s">
        <v>135</v>
      </c>
      <c r="G60" t="s">
        <v>128</v>
      </c>
      <c r="H60">
        <v>103</v>
      </c>
      <c r="I60" s="4">
        <v>6268</v>
      </c>
    </row>
    <row r="61" spans="1:9" x14ac:dyDescent="0.3">
      <c r="A61" s="2" t="s">
        <v>649</v>
      </c>
      <c r="B61" t="s">
        <v>125</v>
      </c>
      <c r="C61" t="s">
        <v>188</v>
      </c>
      <c r="D61" t="s">
        <v>94</v>
      </c>
      <c r="E61" t="s">
        <v>127</v>
      </c>
      <c r="F61" t="s">
        <v>135</v>
      </c>
      <c r="G61" t="s">
        <v>128</v>
      </c>
      <c r="H61">
        <v>103</v>
      </c>
      <c r="I61" s="4">
        <v>7964</v>
      </c>
    </row>
    <row r="62" spans="1:9" x14ac:dyDescent="0.3">
      <c r="A62" s="2" t="s">
        <v>649</v>
      </c>
      <c r="B62" t="s">
        <v>125</v>
      </c>
      <c r="C62" t="s">
        <v>189</v>
      </c>
      <c r="D62" t="s">
        <v>94</v>
      </c>
      <c r="E62" t="s">
        <v>127</v>
      </c>
      <c r="F62" t="s">
        <v>135</v>
      </c>
      <c r="G62" t="s">
        <v>128</v>
      </c>
      <c r="H62">
        <v>103</v>
      </c>
      <c r="I62" s="4">
        <v>8267</v>
      </c>
    </row>
    <row r="63" spans="1:9" x14ac:dyDescent="0.3">
      <c r="A63" s="2" t="s">
        <v>649</v>
      </c>
      <c r="B63" t="s">
        <v>125</v>
      </c>
      <c r="C63" t="s">
        <v>190</v>
      </c>
      <c r="D63" t="s">
        <v>94</v>
      </c>
      <c r="E63" t="s">
        <v>127</v>
      </c>
      <c r="F63" t="s">
        <v>135</v>
      </c>
      <c r="G63" t="s">
        <v>128</v>
      </c>
      <c r="H63">
        <v>103</v>
      </c>
      <c r="I63" s="4">
        <v>8530</v>
      </c>
    </row>
    <row r="64" spans="1:9" x14ac:dyDescent="0.3">
      <c r="A64" s="2" t="s">
        <v>649</v>
      </c>
      <c r="B64" t="s">
        <v>125</v>
      </c>
      <c r="C64" t="s">
        <v>191</v>
      </c>
      <c r="D64" t="s">
        <v>94</v>
      </c>
      <c r="E64" t="s">
        <v>127</v>
      </c>
      <c r="F64" t="s">
        <v>135</v>
      </c>
      <c r="G64" t="s">
        <v>128</v>
      </c>
      <c r="H64">
        <v>103</v>
      </c>
      <c r="I64" s="4">
        <v>9229</v>
      </c>
    </row>
    <row r="65" spans="1:9" x14ac:dyDescent="0.3">
      <c r="A65" s="2" t="s">
        <v>649</v>
      </c>
      <c r="B65" t="s">
        <v>125</v>
      </c>
      <c r="C65" t="s">
        <v>192</v>
      </c>
      <c r="D65" t="s">
        <v>94</v>
      </c>
      <c r="E65" t="s">
        <v>127</v>
      </c>
      <c r="F65" t="s">
        <v>135</v>
      </c>
      <c r="G65" t="s">
        <v>128</v>
      </c>
      <c r="H65">
        <v>103</v>
      </c>
      <c r="I65" s="4">
        <v>8712</v>
      </c>
    </row>
    <row r="66" spans="1:9" x14ac:dyDescent="0.3">
      <c r="A66" s="2" t="s">
        <v>649</v>
      </c>
      <c r="B66" t="s">
        <v>125</v>
      </c>
      <c r="C66" t="s">
        <v>193</v>
      </c>
      <c r="D66" t="s">
        <v>94</v>
      </c>
      <c r="E66" t="s">
        <v>127</v>
      </c>
      <c r="F66" t="s">
        <v>135</v>
      </c>
      <c r="G66" t="s">
        <v>128</v>
      </c>
      <c r="H66">
        <v>103</v>
      </c>
      <c r="I66" s="4">
        <v>9854</v>
      </c>
    </row>
    <row r="67" spans="1:9" x14ac:dyDescent="0.3">
      <c r="A67" s="2" t="s">
        <v>649</v>
      </c>
      <c r="B67" t="s">
        <v>125</v>
      </c>
      <c r="C67" t="s">
        <v>194</v>
      </c>
      <c r="D67" t="s">
        <v>94</v>
      </c>
      <c r="E67" t="s">
        <v>127</v>
      </c>
      <c r="F67" t="s">
        <v>135</v>
      </c>
      <c r="G67" t="s">
        <v>128</v>
      </c>
      <c r="H67">
        <v>103</v>
      </c>
      <c r="I67" s="4">
        <v>10553</v>
      </c>
    </row>
    <row r="68" spans="1:9" x14ac:dyDescent="0.3">
      <c r="A68" s="2" t="s">
        <v>649</v>
      </c>
      <c r="B68" t="s">
        <v>125</v>
      </c>
      <c r="C68" t="s">
        <v>195</v>
      </c>
      <c r="D68" t="s">
        <v>94</v>
      </c>
      <c r="E68" t="s">
        <v>127</v>
      </c>
      <c r="F68" t="s">
        <v>135</v>
      </c>
      <c r="G68" t="s">
        <v>128</v>
      </c>
      <c r="H68">
        <v>103</v>
      </c>
      <c r="I68" s="4">
        <v>6166</v>
      </c>
    </row>
    <row r="69" spans="1:9" x14ac:dyDescent="0.3">
      <c r="A69" s="2" t="s">
        <v>649</v>
      </c>
      <c r="B69" t="s">
        <v>125</v>
      </c>
      <c r="C69" t="s">
        <v>196</v>
      </c>
      <c r="D69" t="s">
        <v>94</v>
      </c>
      <c r="E69" t="s">
        <v>127</v>
      </c>
      <c r="F69" t="s">
        <v>135</v>
      </c>
      <c r="G69" t="s">
        <v>128</v>
      </c>
      <c r="H69">
        <v>103</v>
      </c>
      <c r="I69" s="4">
        <v>7016</v>
      </c>
    </row>
    <row r="70" spans="1:9" x14ac:dyDescent="0.3">
      <c r="A70" s="2" t="s">
        <v>649</v>
      </c>
      <c r="B70" t="s">
        <v>125</v>
      </c>
      <c r="C70" t="s">
        <v>197</v>
      </c>
      <c r="D70" t="s">
        <v>94</v>
      </c>
      <c r="E70" t="s">
        <v>127</v>
      </c>
      <c r="F70" t="s">
        <v>135</v>
      </c>
      <c r="G70" t="s">
        <v>128</v>
      </c>
      <c r="H70">
        <v>103</v>
      </c>
      <c r="I70" s="4">
        <v>9778</v>
      </c>
    </row>
    <row r="71" spans="1:9" x14ac:dyDescent="0.3">
      <c r="A71" s="2" t="s">
        <v>649</v>
      </c>
      <c r="B71" t="s">
        <v>125</v>
      </c>
      <c r="C71" t="s">
        <v>198</v>
      </c>
      <c r="D71" t="s">
        <v>94</v>
      </c>
      <c r="E71" t="s">
        <v>127</v>
      </c>
      <c r="F71" t="s">
        <v>135</v>
      </c>
      <c r="G71" t="s">
        <v>128</v>
      </c>
      <c r="H71">
        <v>103</v>
      </c>
      <c r="I71" s="4">
        <v>12196</v>
      </c>
    </row>
    <row r="72" spans="1:9" x14ac:dyDescent="0.3">
      <c r="A72" s="2" t="s">
        <v>649</v>
      </c>
      <c r="B72" t="s">
        <v>125</v>
      </c>
      <c r="C72" t="s">
        <v>199</v>
      </c>
      <c r="D72" t="s">
        <v>94</v>
      </c>
      <c r="E72" t="s">
        <v>127</v>
      </c>
      <c r="F72" t="s">
        <v>135</v>
      </c>
      <c r="G72" t="s">
        <v>128</v>
      </c>
      <c r="H72">
        <v>103</v>
      </c>
      <c r="I72" s="4">
        <v>13092</v>
      </c>
    </row>
    <row r="73" spans="1:9" x14ac:dyDescent="0.3">
      <c r="A73" s="2" t="s">
        <v>649</v>
      </c>
      <c r="B73" t="s">
        <v>125</v>
      </c>
      <c r="C73" t="s">
        <v>200</v>
      </c>
      <c r="D73" t="s">
        <v>94</v>
      </c>
      <c r="E73" t="s">
        <v>127</v>
      </c>
      <c r="F73" t="s">
        <v>135</v>
      </c>
      <c r="G73" t="s">
        <v>128</v>
      </c>
      <c r="H73">
        <v>103</v>
      </c>
      <c r="I73" s="4">
        <v>7281</v>
      </c>
    </row>
    <row r="74" spans="1:9" x14ac:dyDescent="0.3">
      <c r="A74" s="2" t="s">
        <v>649</v>
      </c>
      <c r="B74" t="s">
        <v>125</v>
      </c>
      <c r="C74" t="s">
        <v>201</v>
      </c>
      <c r="D74" t="s">
        <v>94</v>
      </c>
      <c r="E74" t="s">
        <v>127</v>
      </c>
      <c r="F74" t="s">
        <v>135</v>
      </c>
      <c r="G74" t="s">
        <v>128</v>
      </c>
      <c r="H74">
        <v>103</v>
      </c>
      <c r="I74" s="4">
        <v>8184</v>
      </c>
    </row>
    <row r="75" spans="1:9" x14ac:dyDescent="0.3">
      <c r="A75" s="2" t="s">
        <v>649</v>
      </c>
      <c r="B75" t="s">
        <v>125</v>
      </c>
      <c r="C75" t="s">
        <v>202</v>
      </c>
      <c r="D75" t="s">
        <v>94</v>
      </c>
      <c r="E75" t="s">
        <v>127</v>
      </c>
      <c r="F75" t="s">
        <v>135</v>
      </c>
      <c r="G75" t="s">
        <v>128</v>
      </c>
      <c r="H75">
        <v>103</v>
      </c>
      <c r="I75" s="4">
        <v>13277</v>
      </c>
    </row>
    <row r="76" spans="1:9" x14ac:dyDescent="0.3">
      <c r="A76" s="2" t="s">
        <v>649</v>
      </c>
      <c r="B76" t="s">
        <v>125</v>
      </c>
      <c r="C76" t="s">
        <v>203</v>
      </c>
      <c r="D76" t="s">
        <v>94</v>
      </c>
      <c r="E76" t="s">
        <v>127</v>
      </c>
      <c r="F76" t="s">
        <v>135</v>
      </c>
      <c r="G76" t="s">
        <v>128</v>
      </c>
      <c r="H76">
        <v>103</v>
      </c>
      <c r="I76" s="4">
        <v>1046</v>
      </c>
    </row>
    <row r="77" spans="1:9" x14ac:dyDescent="0.3">
      <c r="A77" s="2" t="s">
        <v>649</v>
      </c>
      <c r="B77" t="s">
        <v>125</v>
      </c>
      <c r="C77" t="s">
        <v>204</v>
      </c>
      <c r="D77" t="s">
        <v>94</v>
      </c>
      <c r="E77" t="s">
        <v>127</v>
      </c>
      <c r="F77" t="s">
        <v>135</v>
      </c>
      <c r="G77" t="s">
        <v>128</v>
      </c>
      <c r="H77">
        <v>103</v>
      </c>
      <c r="I77" s="4">
        <v>1076</v>
      </c>
    </row>
    <row r="78" spans="1:9" x14ac:dyDescent="0.3">
      <c r="A78" s="2" t="s">
        <v>649</v>
      </c>
      <c r="B78" t="s">
        <v>125</v>
      </c>
      <c r="C78" t="s">
        <v>205</v>
      </c>
      <c r="D78" t="s">
        <v>94</v>
      </c>
      <c r="E78" t="s">
        <v>127</v>
      </c>
      <c r="F78" t="s">
        <v>135</v>
      </c>
      <c r="G78" t="s">
        <v>128</v>
      </c>
      <c r="H78">
        <v>103</v>
      </c>
      <c r="I78" s="4">
        <v>1063</v>
      </c>
    </row>
    <row r="79" spans="1:9" x14ac:dyDescent="0.3">
      <c r="A79" s="2" t="s">
        <v>649</v>
      </c>
      <c r="B79" t="s">
        <v>125</v>
      </c>
      <c r="C79" t="s">
        <v>206</v>
      </c>
      <c r="D79" t="s">
        <v>94</v>
      </c>
      <c r="E79" t="s">
        <v>127</v>
      </c>
      <c r="F79" t="s">
        <v>135</v>
      </c>
      <c r="G79" t="s">
        <v>128</v>
      </c>
      <c r="H79">
        <v>103</v>
      </c>
      <c r="I79" s="4">
        <v>1091</v>
      </c>
    </row>
    <row r="80" spans="1:9" x14ac:dyDescent="0.3">
      <c r="A80" s="2" t="s">
        <v>649</v>
      </c>
      <c r="B80" t="s">
        <v>125</v>
      </c>
      <c r="C80" t="s">
        <v>207</v>
      </c>
      <c r="D80" t="s">
        <v>94</v>
      </c>
      <c r="E80" t="s">
        <v>127</v>
      </c>
      <c r="F80" t="s">
        <v>135</v>
      </c>
      <c r="G80" t="s">
        <v>128</v>
      </c>
      <c r="H80">
        <v>103</v>
      </c>
      <c r="I80" s="4">
        <v>1081</v>
      </c>
    </row>
    <row r="81" spans="1:9" x14ac:dyDescent="0.3">
      <c r="A81" s="2" t="s">
        <v>649</v>
      </c>
      <c r="B81" t="s">
        <v>125</v>
      </c>
      <c r="C81" t="s">
        <v>208</v>
      </c>
      <c r="D81" t="s">
        <v>94</v>
      </c>
      <c r="E81" t="s">
        <v>127</v>
      </c>
      <c r="F81" t="s">
        <v>135</v>
      </c>
      <c r="G81" t="s">
        <v>128</v>
      </c>
      <c r="H81">
        <v>103</v>
      </c>
      <c r="I81" s="4">
        <v>1108</v>
      </c>
    </row>
    <row r="82" spans="1:9" x14ac:dyDescent="0.3">
      <c r="A82" s="2" t="s">
        <v>649</v>
      </c>
      <c r="B82" t="s">
        <v>125</v>
      </c>
      <c r="C82" t="s">
        <v>209</v>
      </c>
      <c r="D82" t="s">
        <v>94</v>
      </c>
      <c r="E82" t="s">
        <v>127</v>
      </c>
      <c r="F82" t="s">
        <v>135</v>
      </c>
      <c r="G82" t="s">
        <v>128</v>
      </c>
      <c r="H82">
        <v>103</v>
      </c>
      <c r="I82" s="4">
        <v>1125</v>
      </c>
    </row>
    <row r="83" spans="1:9" x14ac:dyDescent="0.3">
      <c r="A83" s="2" t="s">
        <v>649</v>
      </c>
      <c r="B83" t="s">
        <v>125</v>
      </c>
      <c r="C83" t="s">
        <v>210</v>
      </c>
      <c r="D83" t="s">
        <v>94</v>
      </c>
      <c r="E83" t="s">
        <v>127</v>
      </c>
      <c r="F83" t="s">
        <v>135</v>
      </c>
      <c r="G83" t="s">
        <v>128</v>
      </c>
      <c r="H83">
        <v>103</v>
      </c>
      <c r="I83" s="4">
        <v>1233</v>
      </c>
    </row>
    <row r="84" spans="1:9" x14ac:dyDescent="0.3">
      <c r="A84" s="2" t="s">
        <v>649</v>
      </c>
      <c r="B84" t="s">
        <v>125</v>
      </c>
      <c r="C84" t="s">
        <v>211</v>
      </c>
      <c r="D84" t="s">
        <v>94</v>
      </c>
      <c r="E84" t="s">
        <v>127</v>
      </c>
      <c r="F84" t="s">
        <v>135</v>
      </c>
      <c r="G84" t="s">
        <v>128</v>
      </c>
      <c r="H84">
        <v>103</v>
      </c>
      <c r="I84" s="4">
        <v>1266</v>
      </c>
    </row>
    <row r="85" spans="1:9" x14ac:dyDescent="0.3">
      <c r="A85" s="2" t="s">
        <v>649</v>
      </c>
      <c r="B85" t="s">
        <v>125</v>
      </c>
      <c r="C85" t="s">
        <v>212</v>
      </c>
      <c r="D85" t="s">
        <v>94</v>
      </c>
      <c r="E85" t="s">
        <v>127</v>
      </c>
      <c r="F85" t="s">
        <v>135</v>
      </c>
      <c r="G85" t="s">
        <v>128</v>
      </c>
      <c r="H85">
        <v>103</v>
      </c>
      <c r="I85" s="4">
        <v>1483</v>
      </c>
    </row>
    <row r="86" spans="1:9" x14ac:dyDescent="0.3">
      <c r="A86" s="2" t="s">
        <v>649</v>
      </c>
      <c r="B86" t="s">
        <v>125</v>
      </c>
      <c r="C86" t="s">
        <v>213</v>
      </c>
      <c r="D86" t="s">
        <v>94</v>
      </c>
      <c r="E86" t="s">
        <v>127</v>
      </c>
      <c r="F86" t="s">
        <v>135</v>
      </c>
      <c r="G86" t="s">
        <v>128</v>
      </c>
      <c r="H86">
        <v>103</v>
      </c>
      <c r="I86" s="4">
        <v>1904</v>
      </c>
    </row>
    <row r="87" spans="1:9" x14ac:dyDescent="0.3">
      <c r="A87" s="2" t="s">
        <v>649</v>
      </c>
      <c r="B87" t="s">
        <v>125</v>
      </c>
      <c r="C87" t="s">
        <v>214</v>
      </c>
      <c r="D87" t="s">
        <v>94</v>
      </c>
      <c r="E87" t="s">
        <v>127</v>
      </c>
      <c r="F87" t="s">
        <v>135</v>
      </c>
      <c r="G87" t="s">
        <v>128</v>
      </c>
      <c r="H87">
        <v>103</v>
      </c>
      <c r="I87" s="4">
        <v>2096</v>
      </c>
    </row>
    <row r="88" spans="1:9" x14ac:dyDescent="0.3">
      <c r="A88" s="2" t="s">
        <v>649</v>
      </c>
      <c r="B88" t="s">
        <v>125</v>
      </c>
      <c r="C88" t="s">
        <v>215</v>
      </c>
      <c r="D88" t="s">
        <v>94</v>
      </c>
      <c r="E88" t="s">
        <v>127</v>
      </c>
      <c r="F88" t="s">
        <v>135</v>
      </c>
      <c r="G88" t="s">
        <v>128</v>
      </c>
      <c r="H88">
        <v>103</v>
      </c>
      <c r="I88" s="4">
        <v>2290</v>
      </c>
    </row>
    <row r="89" spans="1:9" x14ac:dyDescent="0.3">
      <c r="A89" s="2" t="s">
        <v>649</v>
      </c>
      <c r="B89" t="s">
        <v>125</v>
      </c>
      <c r="C89" t="s">
        <v>216</v>
      </c>
      <c r="D89" t="s">
        <v>94</v>
      </c>
      <c r="E89" t="s">
        <v>127</v>
      </c>
      <c r="F89" t="s">
        <v>135</v>
      </c>
      <c r="G89" t="s">
        <v>128</v>
      </c>
      <c r="H89">
        <v>103</v>
      </c>
      <c r="I89" s="4">
        <v>1270</v>
      </c>
    </row>
    <row r="90" spans="1:9" x14ac:dyDescent="0.3">
      <c r="A90" s="2" t="s">
        <v>649</v>
      </c>
      <c r="B90" t="s">
        <v>125</v>
      </c>
      <c r="C90" t="s">
        <v>217</v>
      </c>
      <c r="D90" t="s">
        <v>94</v>
      </c>
      <c r="E90" t="s">
        <v>127</v>
      </c>
      <c r="F90" t="s">
        <v>135</v>
      </c>
      <c r="G90" t="s">
        <v>128</v>
      </c>
      <c r="H90">
        <v>103</v>
      </c>
      <c r="I90" s="4">
        <v>1498</v>
      </c>
    </row>
    <row r="91" spans="1:9" x14ac:dyDescent="0.3">
      <c r="A91" s="2" t="s">
        <v>649</v>
      </c>
      <c r="B91" t="s">
        <v>125</v>
      </c>
      <c r="C91" t="s">
        <v>218</v>
      </c>
      <c r="D91" t="s">
        <v>94</v>
      </c>
      <c r="E91" t="s">
        <v>127</v>
      </c>
      <c r="F91" t="s">
        <v>135</v>
      </c>
      <c r="G91" t="s">
        <v>128</v>
      </c>
      <c r="H91">
        <v>103</v>
      </c>
      <c r="I91" s="4">
        <v>1516</v>
      </c>
    </row>
    <row r="92" spans="1:9" x14ac:dyDescent="0.3">
      <c r="A92" s="2" t="s">
        <v>649</v>
      </c>
      <c r="B92" t="s">
        <v>125</v>
      </c>
      <c r="C92" t="s">
        <v>219</v>
      </c>
      <c r="D92" t="s">
        <v>94</v>
      </c>
      <c r="E92" t="s">
        <v>127</v>
      </c>
      <c r="F92" t="s">
        <v>135</v>
      </c>
      <c r="G92" t="s">
        <v>128</v>
      </c>
      <c r="H92">
        <v>103</v>
      </c>
      <c r="I92" s="4">
        <v>2145</v>
      </c>
    </row>
    <row r="93" spans="1:9" x14ac:dyDescent="0.3">
      <c r="A93" s="2" t="s">
        <v>649</v>
      </c>
      <c r="B93" t="s">
        <v>125</v>
      </c>
      <c r="C93" t="s">
        <v>220</v>
      </c>
      <c r="D93" t="s">
        <v>94</v>
      </c>
      <c r="E93" t="s">
        <v>127</v>
      </c>
      <c r="F93" t="s">
        <v>135</v>
      </c>
      <c r="G93" t="s">
        <v>128</v>
      </c>
      <c r="H93">
        <v>103</v>
      </c>
      <c r="I93" s="4">
        <v>2215</v>
      </c>
    </row>
    <row r="94" spans="1:9" x14ac:dyDescent="0.3">
      <c r="A94" s="2" t="s">
        <v>649</v>
      </c>
      <c r="B94" t="s">
        <v>125</v>
      </c>
      <c r="C94" t="s">
        <v>221</v>
      </c>
      <c r="D94" t="s">
        <v>94</v>
      </c>
      <c r="E94" t="s">
        <v>127</v>
      </c>
      <c r="F94" t="s">
        <v>135</v>
      </c>
      <c r="G94" t="s">
        <v>128</v>
      </c>
      <c r="H94">
        <v>103</v>
      </c>
      <c r="I94" s="4">
        <v>2593</v>
      </c>
    </row>
    <row r="95" spans="1:9" x14ac:dyDescent="0.3">
      <c r="A95" s="2" t="s">
        <v>649</v>
      </c>
      <c r="B95" t="s">
        <v>125</v>
      </c>
      <c r="C95" t="s">
        <v>222</v>
      </c>
      <c r="D95" t="s">
        <v>94</v>
      </c>
      <c r="E95" t="s">
        <v>127</v>
      </c>
      <c r="F95" t="s">
        <v>135</v>
      </c>
      <c r="G95" t="s">
        <v>128</v>
      </c>
      <c r="H95">
        <v>103</v>
      </c>
      <c r="I95" s="4">
        <v>1486</v>
      </c>
    </row>
    <row r="96" spans="1:9" x14ac:dyDescent="0.3">
      <c r="A96" s="2" t="s">
        <v>649</v>
      </c>
      <c r="B96" t="s">
        <v>125</v>
      </c>
      <c r="C96" t="s">
        <v>223</v>
      </c>
      <c r="D96" t="s">
        <v>94</v>
      </c>
      <c r="E96" t="s">
        <v>127</v>
      </c>
      <c r="F96" t="s">
        <v>135</v>
      </c>
      <c r="G96" t="s">
        <v>128</v>
      </c>
      <c r="H96">
        <v>103</v>
      </c>
      <c r="I96" s="4">
        <v>1724</v>
      </c>
    </row>
    <row r="97" spans="1:9" x14ac:dyDescent="0.3">
      <c r="A97" s="2" t="s">
        <v>649</v>
      </c>
      <c r="B97" t="s">
        <v>125</v>
      </c>
      <c r="C97" t="s">
        <v>224</v>
      </c>
      <c r="D97" t="s">
        <v>94</v>
      </c>
      <c r="E97" t="s">
        <v>127</v>
      </c>
      <c r="F97" t="s">
        <v>135</v>
      </c>
      <c r="G97" t="s">
        <v>128</v>
      </c>
      <c r="H97">
        <v>103</v>
      </c>
      <c r="I97" s="4">
        <v>2530</v>
      </c>
    </row>
    <row r="98" spans="1:9" x14ac:dyDescent="0.3">
      <c r="A98" s="2" t="s">
        <v>649</v>
      </c>
      <c r="B98" t="s">
        <v>125</v>
      </c>
      <c r="C98" t="s">
        <v>225</v>
      </c>
      <c r="D98" t="s">
        <v>94</v>
      </c>
      <c r="E98" t="s">
        <v>127</v>
      </c>
      <c r="F98" t="s">
        <v>135</v>
      </c>
      <c r="G98" t="s">
        <v>128</v>
      </c>
      <c r="H98">
        <v>103</v>
      </c>
      <c r="I98" s="4">
        <v>2672</v>
      </c>
    </row>
    <row r="99" spans="1:9" x14ac:dyDescent="0.3">
      <c r="A99" s="2" t="s">
        <v>649</v>
      </c>
      <c r="B99" t="s">
        <v>125</v>
      </c>
      <c r="C99" t="s">
        <v>226</v>
      </c>
      <c r="D99" t="s">
        <v>94</v>
      </c>
      <c r="E99" t="s">
        <v>127</v>
      </c>
      <c r="F99" t="s">
        <v>135</v>
      </c>
      <c r="G99" t="s">
        <v>128</v>
      </c>
      <c r="H99">
        <v>103</v>
      </c>
      <c r="I99" s="4">
        <v>2899</v>
      </c>
    </row>
    <row r="100" spans="1:9" x14ac:dyDescent="0.3">
      <c r="A100" s="2" t="s">
        <v>649</v>
      </c>
      <c r="B100" t="s">
        <v>125</v>
      </c>
      <c r="C100" t="s">
        <v>227</v>
      </c>
      <c r="D100" t="s">
        <v>94</v>
      </c>
      <c r="E100" t="s">
        <v>127</v>
      </c>
      <c r="F100" t="s">
        <v>135</v>
      </c>
      <c r="G100" t="s">
        <v>128</v>
      </c>
      <c r="H100">
        <v>103</v>
      </c>
      <c r="I100" s="4">
        <v>3375</v>
      </c>
    </row>
    <row r="101" spans="1:9" x14ac:dyDescent="0.3">
      <c r="A101" s="2" t="s">
        <v>649</v>
      </c>
      <c r="B101" t="s">
        <v>125</v>
      </c>
      <c r="C101" t="s">
        <v>228</v>
      </c>
      <c r="D101" t="s">
        <v>94</v>
      </c>
      <c r="E101" t="s">
        <v>127</v>
      </c>
      <c r="F101" t="s">
        <v>135</v>
      </c>
      <c r="G101" t="s">
        <v>128</v>
      </c>
      <c r="H101">
        <v>103</v>
      </c>
      <c r="I101" s="4">
        <v>2045</v>
      </c>
    </row>
    <row r="102" spans="1:9" x14ac:dyDescent="0.3">
      <c r="A102" s="2" t="s">
        <v>649</v>
      </c>
      <c r="B102" t="s">
        <v>125</v>
      </c>
      <c r="C102" t="s">
        <v>229</v>
      </c>
      <c r="D102" t="s">
        <v>94</v>
      </c>
      <c r="E102" t="s">
        <v>127</v>
      </c>
      <c r="F102" t="s">
        <v>135</v>
      </c>
      <c r="G102" t="s">
        <v>128</v>
      </c>
      <c r="H102">
        <v>103</v>
      </c>
      <c r="I102" s="4">
        <v>2210</v>
      </c>
    </row>
    <row r="103" spans="1:9" x14ac:dyDescent="0.3">
      <c r="A103" s="2" t="s">
        <v>649</v>
      </c>
      <c r="B103" t="s">
        <v>125</v>
      </c>
      <c r="C103" t="s">
        <v>230</v>
      </c>
      <c r="D103" t="s">
        <v>94</v>
      </c>
      <c r="E103" t="s">
        <v>127</v>
      </c>
      <c r="F103" t="s">
        <v>135</v>
      </c>
      <c r="G103" t="s">
        <v>128</v>
      </c>
      <c r="H103">
        <v>103</v>
      </c>
      <c r="I103" s="4">
        <v>2857</v>
      </c>
    </row>
    <row r="104" spans="1:9" x14ac:dyDescent="0.3">
      <c r="A104" s="2" t="s">
        <v>649</v>
      </c>
      <c r="B104" t="s">
        <v>125</v>
      </c>
      <c r="C104" t="s">
        <v>231</v>
      </c>
      <c r="D104" t="s">
        <v>94</v>
      </c>
      <c r="E104" t="s">
        <v>127</v>
      </c>
      <c r="F104" t="s">
        <v>135</v>
      </c>
      <c r="G104" t="s">
        <v>128</v>
      </c>
      <c r="H104">
        <v>103</v>
      </c>
      <c r="I104" s="4">
        <v>2936</v>
      </c>
    </row>
    <row r="105" spans="1:9" x14ac:dyDescent="0.3">
      <c r="A105" s="2" t="s">
        <v>649</v>
      </c>
      <c r="B105" t="s">
        <v>125</v>
      </c>
      <c r="C105" t="s">
        <v>232</v>
      </c>
      <c r="D105" t="s">
        <v>94</v>
      </c>
      <c r="E105" t="s">
        <v>127</v>
      </c>
      <c r="F105" t="s">
        <v>135</v>
      </c>
      <c r="G105" t="s">
        <v>128</v>
      </c>
      <c r="H105">
        <v>103</v>
      </c>
      <c r="I105" s="4">
        <v>3364</v>
      </c>
    </row>
    <row r="106" spans="1:9" x14ac:dyDescent="0.3">
      <c r="A106" s="2" t="s">
        <v>649</v>
      </c>
      <c r="B106" t="s">
        <v>125</v>
      </c>
      <c r="C106" t="s">
        <v>233</v>
      </c>
      <c r="D106" t="s">
        <v>94</v>
      </c>
      <c r="E106" t="s">
        <v>127</v>
      </c>
      <c r="F106" t="s">
        <v>135</v>
      </c>
      <c r="G106" t="s">
        <v>128</v>
      </c>
      <c r="H106">
        <v>103</v>
      </c>
      <c r="I106" s="4">
        <v>3840</v>
      </c>
    </row>
    <row r="107" spans="1:9" x14ac:dyDescent="0.3">
      <c r="A107" s="2" t="s">
        <v>649</v>
      </c>
      <c r="B107" t="s">
        <v>125</v>
      </c>
      <c r="C107" t="s">
        <v>234</v>
      </c>
      <c r="D107" t="s">
        <v>94</v>
      </c>
      <c r="E107" t="s">
        <v>127</v>
      </c>
      <c r="F107" t="s">
        <v>135</v>
      </c>
      <c r="G107" t="s">
        <v>128</v>
      </c>
      <c r="H107">
        <v>103</v>
      </c>
      <c r="I107" s="4">
        <v>5614</v>
      </c>
    </row>
    <row r="108" spans="1:9" x14ac:dyDescent="0.3">
      <c r="A108" s="2" t="s">
        <v>649</v>
      </c>
      <c r="B108" t="s">
        <v>125</v>
      </c>
      <c r="C108" t="s">
        <v>235</v>
      </c>
      <c r="D108" t="s">
        <v>94</v>
      </c>
      <c r="E108" t="s">
        <v>127</v>
      </c>
      <c r="F108" t="s">
        <v>135</v>
      </c>
      <c r="G108" t="s">
        <v>128</v>
      </c>
      <c r="H108">
        <v>103</v>
      </c>
      <c r="I108" s="4">
        <v>6168</v>
      </c>
    </row>
    <row r="109" spans="1:9" x14ac:dyDescent="0.3">
      <c r="A109" s="2" t="s">
        <v>649</v>
      </c>
      <c r="B109" t="s">
        <v>125</v>
      </c>
      <c r="C109" t="s">
        <v>236</v>
      </c>
      <c r="D109" t="s">
        <v>94</v>
      </c>
      <c r="E109" t="s">
        <v>127</v>
      </c>
      <c r="F109" t="s">
        <v>135</v>
      </c>
      <c r="G109" t="s">
        <v>128</v>
      </c>
      <c r="H109">
        <v>103</v>
      </c>
      <c r="I109" s="4">
        <v>4010</v>
      </c>
    </row>
    <row r="110" spans="1:9" x14ac:dyDescent="0.3">
      <c r="A110" s="2" t="s">
        <v>649</v>
      </c>
      <c r="B110" t="s">
        <v>125</v>
      </c>
      <c r="C110" t="s">
        <v>237</v>
      </c>
      <c r="D110" t="s">
        <v>94</v>
      </c>
      <c r="E110" t="s">
        <v>127</v>
      </c>
      <c r="F110" t="s">
        <v>135</v>
      </c>
      <c r="G110" t="s">
        <v>128</v>
      </c>
      <c r="H110">
        <v>103</v>
      </c>
      <c r="I110" s="4">
        <v>5989</v>
      </c>
    </row>
    <row r="111" spans="1:9" x14ac:dyDescent="0.3">
      <c r="A111" s="2" t="s">
        <v>649</v>
      </c>
      <c r="B111" t="s">
        <v>125</v>
      </c>
      <c r="C111" t="s">
        <v>238</v>
      </c>
      <c r="D111" t="s">
        <v>94</v>
      </c>
      <c r="E111" t="s">
        <v>127</v>
      </c>
      <c r="F111" t="s">
        <v>135</v>
      </c>
      <c r="G111" t="s">
        <v>128</v>
      </c>
      <c r="H111">
        <v>103</v>
      </c>
      <c r="I111" s="4">
        <v>6689</v>
      </c>
    </row>
    <row r="112" spans="1:9" x14ac:dyDescent="0.3">
      <c r="A112" s="2" t="s">
        <v>649</v>
      </c>
      <c r="B112" t="s">
        <v>125</v>
      </c>
      <c r="C112" t="s">
        <v>239</v>
      </c>
      <c r="D112" t="s">
        <v>94</v>
      </c>
      <c r="E112" t="s">
        <v>127</v>
      </c>
      <c r="F112" t="s">
        <v>135</v>
      </c>
      <c r="G112" t="s">
        <v>128</v>
      </c>
      <c r="H112">
        <v>103</v>
      </c>
      <c r="I112" s="4">
        <v>7418</v>
      </c>
    </row>
    <row r="113" spans="1:9" x14ac:dyDescent="0.3">
      <c r="A113" s="2" t="s">
        <v>649</v>
      </c>
      <c r="B113" t="s">
        <v>125</v>
      </c>
      <c r="C113" t="s">
        <v>240</v>
      </c>
      <c r="D113" t="s">
        <v>94</v>
      </c>
      <c r="E113" t="s">
        <v>127</v>
      </c>
      <c r="F113" t="s">
        <v>135</v>
      </c>
      <c r="G113" t="s">
        <v>128</v>
      </c>
      <c r="H113">
        <v>103</v>
      </c>
      <c r="I113" s="4">
        <v>4614</v>
      </c>
    </row>
    <row r="114" spans="1:9" x14ac:dyDescent="0.3">
      <c r="A114" s="2" t="s">
        <v>649</v>
      </c>
      <c r="B114" t="s">
        <v>125</v>
      </c>
      <c r="C114" t="s">
        <v>241</v>
      </c>
      <c r="D114" t="s">
        <v>94</v>
      </c>
      <c r="E114" t="s">
        <v>127</v>
      </c>
      <c r="F114" t="s">
        <v>135</v>
      </c>
      <c r="G114" t="s">
        <v>128</v>
      </c>
      <c r="H114">
        <v>103</v>
      </c>
      <c r="I114" s="4">
        <v>6981</v>
      </c>
    </row>
    <row r="115" spans="1:9" x14ac:dyDescent="0.3">
      <c r="A115" s="2" t="s">
        <v>649</v>
      </c>
      <c r="B115" t="s">
        <v>125</v>
      </c>
      <c r="C115" t="s">
        <v>242</v>
      </c>
      <c r="D115" t="s">
        <v>94</v>
      </c>
      <c r="E115" t="s">
        <v>127</v>
      </c>
      <c r="F115" t="s">
        <v>135</v>
      </c>
      <c r="G115" t="s">
        <v>128</v>
      </c>
      <c r="H115">
        <v>103</v>
      </c>
      <c r="I115" s="4">
        <v>7895</v>
      </c>
    </row>
    <row r="116" spans="1:9" x14ac:dyDescent="0.3">
      <c r="A116" s="2" t="s">
        <v>649</v>
      </c>
      <c r="B116" t="s">
        <v>125</v>
      </c>
      <c r="C116" t="s">
        <v>243</v>
      </c>
      <c r="D116" t="s">
        <v>94</v>
      </c>
      <c r="E116" t="s">
        <v>127</v>
      </c>
      <c r="F116" t="s">
        <v>135</v>
      </c>
      <c r="G116" t="s">
        <v>128</v>
      </c>
      <c r="H116">
        <v>103</v>
      </c>
      <c r="I116" s="4">
        <v>8493</v>
      </c>
    </row>
    <row r="117" spans="1:9" x14ac:dyDescent="0.3">
      <c r="A117" s="2" t="s">
        <v>649</v>
      </c>
      <c r="B117" t="s">
        <v>125</v>
      </c>
      <c r="C117" t="s">
        <v>244</v>
      </c>
      <c r="D117" t="s">
        <v>94</v>
      </c>
      <c r="E117" t="s">
        <v>127</v>
      </c>
      <c r="F117" t="s">
        <v>135</v>
      </c>
      <c r="G117" t="s">
        <v>128</v>
      </c>
      <c r="H117">
        <v>103</v>
      </c>
      <c r="I117" s="4">
        <v>10782</v>
      </c>
    </row>
    <row r="118" spans="1:9" x14ac:dyDescent="0.3">
      <c r="A118" s="2" t="s">
        <v>649</v>
      </c>
      <c r="B118" t="s">
        <v>125</v>
      </c>
      <c r="C118" t="s">
        <v>245</v>
      </c>
      <c r="D118" t="s">
        <v>94</v>
      </c>
      <c r="E118" t="s">
        <v>127</v>
      </c>
      <c r="F118" t="s">
        <v>135</v>
      </c>
      <c r="G118" t="s">
        <v>128</v>
      </c>
      <c r="H118">
        <v>103</v>
      </c>
      <c r="I118" s="4">
        <v>5053</v>
      </c>
    </row>
    <row r="119" spans="1:9" x14ac:dyDescent="0.3">
      <c r="A119" s="2" t="s">
        <v>649</v>
      </c>
      <c r="B119" t="s">
        <v>125</v>
      </c>
      <c r="C119" t="s">
        <v>246</v>
      </c>
      <c r="D119" t="s">
        <v>94</v>
      </c>
      <c r="E119" t="s">
        <v>127</v>
      </c>
      <c r="F119" t="s">
        <v>135</v>
      </c>
      <c r="G119" t="s">
        <v>128</v>
      </c>
      <c r="H119">
        <v>103</v>
      </c>
      <c r="I119" s="4">
        <v>7376</v>
      </c>
    </row>
    <row r="120" spans="1:9" x14ac:dyDescent="0.3">
      <c r="A120" s="2" t="s">
        <v>649</v>
      </c>
      <c r="B120" t="s">
        <v>125</v>
      </c>
      <c r="C120" t="s">
        <v>247</v>
      </c>
      <c r="D120" t="s">
        <v>94</v>
      </c>
      <c r="E120" t="s">
        <v>127</v>
      </c>
      <c r="F120" t="s">
        <v>135</v>
      </c>
      <c r="G120" t="s">
        <v>128</v>
      </c>
      <c r="H120">
        <v>103</v>
      </c>
      <c r="I120" s="4">
        <v>8273</v>
      </c>
    </row>
    <row r="121" spans="1:9" x14ac:dyDescent="0.3">
      <c r="A121" s="2" t="s">
        <v>649</v>
      </c>
      <c r="B121" t="s">
        <v>125</v>
      </c>
      <c r="C121" t="s">
        <v>248</v>
      </c>
      <c r="D121" t="s">
        <v>94</v>
      </c>
      <c r="E121" t="s">
        <v>127</v>
      </c>
      <c r="F121" t="s">
        <v>135</v>
      </c>
      <c r="G121" t="s">
        <v>128</v>
      </c>
      <c r="H121">
        <v>103</v>
      </c>
      <c r="I121" s="4">
        <v>8851</v>
      </c>
    </row>
    <row r="122" spans="1:9" x14ac:dyDescent="0.3">
      <c r="A122" s="2" t="s">
        <v>649</v>
      </c>
      <c r="B122" t="s">
        <v>125</v>
      </c>
      <c r="C122" t="s">
        <v>249</v>
      </c>
      <c r="D122" t="s">
        <v>94</v>
      </c>
      <c r="E122" t="s">
        <v>127</v>
      </c>
      <c r="F122" t="s">
        <v>135</v>
      </c>
      <c r="G122" t="s">
        <v>128</v>
      </c>
      <c r="H122">
        <v>103</v>
      </c>
      <c r="I122" s="4">
        <v>5512</v>
      </c>
    </row>
    <row r="123" spans="1:9" x14ac:dyDescent="0.3">
      <c r="A123" s="2" t="s">
        <v>649</v>
      </c>
      <c r="B123" t="s">
        <v>125</v>
      </c>
      <c r="C123" t="s">
        <v>250</v>
      </c>
      <c r="D123" t="s">
        <v>94</v>
      </c>
      <c r="E123" t="s">
        <v>127</v>
      </c>
      <c r="F123" t="s">
        <v>135</v>
      </c>
      <c r="G123" t="s">
        <v>128</v>
      </c>
      <c r="H123">
        <v>103</v>
      </c>
      <c r="I123" s="4">
        <v>8138</v>
      </c>
    </row>
    <row r="124" spans="1:9" x14ac:dyDescent="0.3">
      <c r="A124" s="2" t="s">
        <v>649</v>
      </c>
      <c r="B124" t="s">
        <v>125</v>
      </c>
      <c r="C124" t="s">
        <v>251</v>
      </c>
      <c r="D124" t="s">
        <v>94</v>
      </c>
      <c r="E124" t="s">
        <v>127</v>
      </c>
      <c r="F124" t="s">
        <v>135</v>
      </c>
      <c r="G124" t="s">
        <v>128</v>
      </c>
      <c r="H124">
        <v>103</v>
      </c>
      <c r="I124" s="4">
        <v>9150</v>
      </c>
    </row>
    <row r="125" spans="1:9" x14ac:dyDescent="0.3">
      <c r="A125" s="2" t="s">
        <v>649</v>
      </c>
      <c r="B125" t="s">
        <v>125</v>
      </c>
      <c r="C125" t="s">
        <v>252</v>
      </c>
      <c r="D125" t="s">
        <v>94</v>
      </c>
      <c r="E125" t="s">
        <v>127</v>
      </c>
      <c r="F125" t="s">
        <v>135</v>
      </c>
      <c r="G125" t="s">
        <v>128</v>
      </c>
      <c r="H125">
        <v>103</v>
      </c>
      <c r="I125" s="4">
        <v>9747</v>
      </c>
    </row>
    <row r="126" spans="1:9" x14ac:dyDescent="0.3">
      <c r="A126" s="2" t="s">
        <v>649</v>
      </c>
      <c r="B126" t="s">
        <v>125</v>
      </c>
      <c r="C126" t="s">
        <v>253</v>
      </c>
      <c r="D126" t="s">
        <v>94</v>
      </c>
      <c r="E126" t="s">
        <v>127</v>
      </c>
      <c r="F126" t="s">
        <v>135</v>
      </c>
      <c r="G126" t="s">
        <v>128</v>
      </c>
      <c r="H126">
        <v>103</v>
      </c>
      <c r="I126" s="4">
        <v>8440</v>
      </c>
    </row>
    <row r="127" spans="1:9" x14ac:dyDescent="0.3">
      <c r="A127" s="2" t="s">
        <v>649</v>
      </c>
      <c r="B127" t="s">
        <v>125</v>
      </c>
      <c r="C127" t="s">
        <v>254</v>
      </c>
      <c r="D127" t="s">
        <v>94</v>
      </c>
      <c r="E127" t="s">
        <v>127</v>
      </c>
      <c r="F127" t="s">
        <v>135</v>
      </c>
      <c r="G127" t="s">
        <v>128</v>
      </c>
      <c r="H127">
        <v>103</v>
      </c>
      <c r="I127" s="4">
        <v>9530</v>
      </c>
    </row>
    <row r="128" spans="1:9" x14ac:dyDescent="0.3">
      <c r="A128" s="2" t="s">
        <v>649</v>
      </c>
      <c r="B128" t="s">
        <v>125</v>
      </c>
      <c r="C128" t="s">
        <v>255</v>
      </c>
      <c r="D128" t="s">
        <v>94</v>
      </c>
      <c r="E128" t="s">
        <v>127</v>
      </c>
      <c r="F128" t="s">
        <v>135</v>
      </c>
      <c r="G128" t="s">
        <v>128</v>
      </c>
      <c r="H128">
        <v>103</v>
      </c>
      <c r="I128" s="4">
        <v>10473</v>
      </c>
    </row>
    <row r="129" spans="1:9" x14ac:dyDescent="0.3">
      <c r="A129" s="2" t="s">
        <v>649</v>
      </c>
      <c r="B129" t="s">
        <v>125</v>
      </c>
      <c r="C129" t="s">
        <v>256</v>
      </c>
      <c r="D129" t="s">
        <v>94</v>
      </c>
      <c r="E129" t="s">
        <v>127</v>
      </c>
      <c r="F129" t="s">
        <v>135</v>
      </c>
      <c r="G129" t="s">
        <v>128</v>
      </c>
      <c r="H129">
        <v>103</v>
      </c>
      <c r="I129" s="4">
        <v>12153</v>
      </c>
    </row>
    <row r="130" spans="1:9" x14ac:dyDescent="0.3">
      <c r="A130" s="2" t="s">
        <v>649</v>
      </c>
      <c r="B130" t="s">
        <v>125</v>
      </c>
      <c r="C130" t="s">
        <v>257</v>
      </c>
      <c r="D130" t="s">
        <v>94</v>
      </c>
      <c r="E130" t="s">
        <v>127</v>
      </c>
      <c r="F130" t="s">
        <v>135</v>
      </c>
      <c r="G130" t="s">
        <v>128</v>
      </c>
      <c r="H130">
        <v>103</v>
      </c>
      <c r="I130" s="4">
        <v>12754</v>
      </c>
    </row>
    <row r="131" spans="1:9" x14ac:dyDescent="0.3">
      <c r="A131" s="2" t="s">
        <v>649</v>
      </c>
      <c r="B131" t="s">
        <v>125</v>
      </c>
      <c r="C131" t="s">
        <v>258</v>
      </c>
      <c r="D131" t="s">
        <v>94</v>
      </c>
      <c r="E131" t="s">
        <v>127</v>
      </c>
      <c r="F131" t="s">
        <v>135</v>
      </c>
      <c r="G131" t="s">
        <v>128</v>
      </c>
      <c r="H131">
        <v>103</v>
      </c>
      <c r="I131" s="4">
        <v>13205</v>
      </c>
    </row>
    <row r="132" spans="1:9" x14ac:dyDescent="0.3">
      <c r="A132" s="2" t="s">
        <v>649</v>
      </c>
      <c r="B132" t="s">
        <v>125</v>
      </c>
      <c r="C132" t="s">
        <v>259</v>
      </c>
      <c r="D132" t="s">
        <v>94</v>
      </c>
      <c r="E132" t="s">
        <v>127</v>
      </c>
      <c r="F132" t="s">
        <v>135</v>
      </c>
      <c r="G132" t="s">
        <v>128</v>
      </c>
      <c r="H132">
        <v>103</v>
      </c>
      <c r="I132" s="4">
        <v>14250</v>
      </c>
    </row>
    <row r="133" spans="1:9" x14ac:dyDescent="0.3">
      <c r="A133" s="2" t="s">
        <v>649</v>
      </c>
      <c r="B133" t="s">
        <v>125</v>
      </c>
      <c r="C133" t="s">
        <v>260</v>
      </c>
      <c r="D133" t="s">
        <v>94</v>
      </c>
      <c r="E133" t="s">
        <v>127</v>
      </c>
      <c r="F133" t="s">
        <v>135</v>
      </c>
      <c r="G133" t="s">
        <v>128</v>
      </c>
      <c r="H133">
        <v>103</v>
      </c>
      <c r="I133" s="4">
        <v>13749</v>
      </c>
    </row>
    <row r="134" spans="1:9" x14ac:dyDescent="0.3">
      <c r="A134" s="2" t="s">
        <v>649</v>
      </c>
      <c r="B134" t="s">
        <v>125</v>
      </c>
      <c r="C134" t="s">
        <v>261</v>
      </c>
      <c r="D134" t="s">
        <v>94</v>
      </c>
      <c r="E134" t="s">
        <v>127</v>
      </c>
      <c r="F134" t="s">
        <v>135</v>
      </c>
      <c r="G134" t="s">
        <v>128</v>
      </c>
      <c r="H134">
        <v>103</v>
      </c>
      <c r="I134" s="4">
        <v>15456</v>
      </c>
    </row>
    <row r="135" spans="1:9" x14ac:dyDescent="0.3">
      <c r="A135" s="2" t="s">
        <v>649</v>
      </c>
      <c r="B135" t="s">
        <v>125</v>
      </c>
      <c r="C135" t="s">
        <v>262</v>
      </c>
      <c r="D135" t="s">
        <v>94</v>
      </c>
      <c r="E135" t="s">
        <v>127</v>
      </c>
      <c r="F135" t="s">
        <v>135</v>
      </c>
      <c r="G135" t="s">
        <v>128</v>
      </c>
      <c r="H135">
        <v>103</v>
      </c>
      <c r="I135" s="4">
        <v>16496</v>
      </c>
    </row>
    <row r="136" spans="1:9" x14ac:dyDescent="0.3">
      <c r="A136" s="2" t="s">
        <v>649</v>
      </c>
      <c r="B136" t="s">
        <v>125</v>
      </c>
      <c r="C136" t="s">
        <v>263</v>
      </c>
      <c r="D136" t="s">
        <v>94</v>
      </c>
      <c r="E136" t="s">
        <v>127</v>
      </c>
      <c r="F136" t="s">
        <v>135</v>
      </c>
      <c r="G136" t="s">
        <v>128</v>
      </c>
      <c r="H136">
        <v>103</v>
      </c>
      <c r="I136" s="4">
        <v>10307</v>
      </c>
    </row>
    <row r="137" spans="1:9" x14ac:dyDescent="0.3">
      <c r="A137" s="2" t="s">
        <v>649</v>
      </c>
      <c r="B137" t="s">
        <v>125</v>
      </c>
      <c r="C137" t="s">
        <v>264</v>
      </c>
      <c r="D137" t="s">
        <v>94</v>
      </c>
      <c r="E137" t="s">
        <v>127</v>
      </c>
      <c r="F137" t="s">
        <v>135</v>
      </c>
      <c r="G137" t="s">
        <v>128</v>
      </c>
      <c r="H137">
        <v>103</v>
      </c>
      <c r="I137" s="4">
        <v>11593</v>
      </c>
    </row>
    <row r="138" spans="1:9" x14ac:dyDescent="0.3">
      <c r="A138" s="2" t="s">
        <v>649</v>
      </c>
      <c r="B138" t="s">
        <v>125</v>
      </c>
      <c r="C138" t="s">
        <v>265</v>
      </c>
      <c r="D138" t="s">
        <v>94</v>
      </c>
      <c r="E138" t="s">
        <v>127</v>
      </c>
      <c r="F138" t="s">
        <v>135</v>
      </c>
      <c r="G138" t="s">
        <v>128</v>
      </c>
      <c r="H138">
        <v>103</v>
      </c>
      <c r="I138" s="4">
        <v>15471</v>
      </c>
    </row>
    <row r="139" spans="1:9" x14ac:dyDescent="0.3">
      <c r="A139" s="2" t="s">
        <v>649</v>
      </c>
      <c r="B139" t="s">
        <v>125</v>
      </c>
      <c r="C139" t="s">
        <v>266</v>
      </c>
      <c r="D139" t="s">
        <v>94</v>
      </c>
      <c r="E139" t="s">
        <v>127</v>
      </c>
      <c r="F139" t="s">
        <v>135</v>
      </c>
      <c r="G139" t="s">
        <v>128</v>
      </c>
      <c r="H139">
        <v>103</v>
      </c>
      <c r="I139" s="4">
        <v>18286</v>
      </c>
    </row>
    <row r="140" spans="1:9" x14ac:dyDescent="0.3">
      <c r="A140" s="2" t="s">
        <v>649</v>
      </c>
      <c r="B140" t="s">
        <v>125</v>
      </c>
      <c r="C140" t="s">
        <v>267</v>
      </c>
      <c r="D140" t="s">
        <v>94</v>
      </c>
      <c r="E140" t="s">
        <v>127</v>
      </c>
      <c r="F140" t="s">
        <v>135</v>
      </c>
      <c r="G140" t="s">
        <v>128</v>
      </c>
      <c r="H140">
        <v>103</v>
      </c>
      <c r="I140" s="4">
        <v>19617</v>
      </c>
    </row>
    <row r="141" spans="1:9" x14ac:dyDescent="0.3">
      <c r="A141" s="2" t="s">
        <v>649</v>
      </c>
      <c r="B141" t="s">
        <v>125</v>
      </c>
      <c r="C141" t="s">
        <v>268</v>
      </c>
      <c r="D141" t="s">
        <v>94</v>
      </c>
      <c r="E141" t="s">
        <v>127</v>
      </c>
      <c r="F141" t="s">
        <v>135</v>
      </c>
      <c r="G141" t="s">
        <v>128</v>
      </c>
      <c r="H141">
        <v>103</v>
      </c>
      <c r="I141" s="4">
        <v>11665</v>
      </c>
    </row>
    <row r="142" spans="1:9" x14ac:dyDescent="0.3">
      <c r="A142" s="2" t="s">
        <v>649</v>
      </c>
      <c r="B142" t="s">
        <v>125</v>
      </c>
      <c r="C142" t="s">
        <v>269</v>
      </c>
      <c r="D142" t="s">
        <v>94</v>
      </c>
      <c r="E142" t="s">
        <v>127</v>
      </c>
      <c r="F142" t="s">
        <v>135</v>
      </c>
      <c r="G142" t="s">
        <v>128</v>
      </c>
      <c r="H142">
        <v>103</v>
      </c>
      <c r="I142" s="4">
        <v>13106</v>
      </c>
    </row>
    <row r="143" spans="1:9" x14ac:dyDescent="0.3">
      <c r="A143" s="2" t="s">
        <v>649</v>
      </c>
      <c r="B143" t="s">
        <v>125</v>
      </c>
      <c r="C143" t="s">
        <v>270</v>
      </c>
      <c r="D143" t="s">
        <v>94</v>
      </c>
      <c r="E143" t="s">
        <v>127</v>
      </c>
      <c r="F143" t="s">
        <v>135</v>
      </c>
      <c r="G143" t="s">
        <v>128</v>
      </c>
      <c r="H143">
        <v>103</v>
      </c>
      <c r="I143" s="4">
        <v>20534</v>
      </c>
    </row>
    <row r="144" spans="1:9" x14ac:dyDescent="0.3">
      <c r="A144" s="2" t="s">
        <v>649</v>
      </c>
      <c r="B144" t="s">
        <v>125</v>
      </c>
      <c r="C144" t="s">
        <v>271</v>
      </c>
      <c r="D144" t="s">
        <v>94</v>
      </c>
      <c r="E144" t="s">
        <v>127</v>
      </c>
      <c r="F144" t="s">
        <v>135</v>
      </c>
      <c r="G144" t="s">
        <v>128</v>
      </c>
      <c r="H144">
        <v>103</v>
      </c>
      <c r="I144" s="4">
        <v>1384</v>
      </c>
    </row>
    <row r="145" spans="1:9" x14ac:dyDescent="0.3">
      <c r="A145" s="2" t="s">
        <v>649</v>
      </c>
      <c r="B145" t="s">
        <v>125</v>
      </c>
      <c r="C145" t="s">
        <v>272</v>
      </c>
      <c r="D145" t="s">
        <v>94</v>
      </c>
      <c r="E145" t="s">
        <v>127</v>
      </c>
      <c r="F145" t="s">
        <v>135</v>
      </c>
      <c r="G145" t="s">
        <v>128</v>
      </c>
      <c r="H145">
        <v>103</v>
      </c>
      <c r="I145" s="4">
        <v>1418</v>
      </c>
    </row>
    <row r="146" spans="1:9" x14ac:dyDescent="0.3">
      <c r="A146" s="2" t="s">
        <v>649</v>
      </c>
      <c r="B146" t="s">
        <v>125</v>
      </c>
      <c r="C146" t="s">
        <v>273</v>
      </c>
      <c r="D146" t="s">
        <v>94</v>
      </c>
      <c r="E146" t="s">
        <v>127</v>
      </c>
      <c r="F146" t="s">
        <v>135</v>
      </c>
      <c r="G146" t="s">
        <v>128</v>
      </c>
      <c r="H146">
        <v>103</v>
      </c>
      <c r="I146" s="4">
        <v>1421</v>
      </c>
    </row>
    <row r="147" spans="1:9" x14ac:dyDescent="0.3">
      <c r="A147" s="2" t="s">
        <v>649</v>
      </c>
      <c r="B147" t="s">
        <v>125</v>
      </c>
      <c r="C147" t="s">
        <v>274</v>
      </c>
      <c r="D147" t="s">
        <v>94</v>
      </c>
      <c r="E147" t="s">
        <v>127</v>
      </c>
      <c r="F147" t="s">
        <v>135</v>
      </c>
      <c r="G147" t="s">
        <v>128</v>
      </c>
      <c r="H147">
        <v>103</v>
      </c>
      <c r="I147" s="4">
        <v>1453</v>
      </c>
    </row>
    <row r="148" spans="1:9" x14ac:dyDescent="0.3">
      <c r="A148" s="2" t="s">
        <v>649</v>
      </c>
      <c r="B148" t="s">
        <v>125</v>
      </c>
      <c r="C148" t="s">
        <v>275</v>
      </c>
      <c r="D148" t="s">
        <v>94</v>
      </c>
      <c r="E148" t="s">
        <v>127</v>
      </c>
      <c r="F148" t="s">
        <v>135</v>
      </c>
      <c r="G148" t="s">
        <v>128</v>
      </c>
      <c r="H148">
        <v>103</v>
      </c>
      <c r="I148" s="4">
        <v>1458</v>
      </c>
    </row>
    <row r="149" spans="1:9" x14ac:dyDescent="0.3">
      <c r="A149" s="2" t="s">
        <v>649</v>
      </c>
      <c r="B149" t="s">
        <v>125</v>
      </c>
      <c r="C149" t="s">
        <v>276</v>
      </c>
      <c r="D149" t="s">
        <v>94</v>
      </c>
      <c r="E149" t="s">
        <v>127</v>
      </c>
      <c r="F149" t="s">
        <v>135</v>
      </c>
      <c r="G149" t="s">
        <v>128</v>
      </c>
      <c r="H149">
        <v>103</v>
      </c>
      <c r="I149" s="4">
        <v>1490</v>
      </c>
    </row>
    <row r="150" spans="1:9" x14ac:dyDescent="0.3">
      <c r="A150" s="2" t="s">
        <v>649</v>
      </c>
      <c r="B150" t="s">
        <v>125</v>
      </c>
      <c r="C150" t="s">
        <v>277</v>
      </c>
      <c r="D150" t="s">
        <v>94</v>
      </c>
      <c r="E150" t="s">
        <v>127</v>
      </c>
      <c r="F150" t="s">
        <v>135</v>
      </c>
      <c r="G150" t="s">
        <v>128</v>
      </c>
      <c r="H150">
        <v>103</v>
      </c>
      <c r="I150" s="4">
        <v>1509</v>
      </c>
    </row>
    <row r="151" spans="1:9" x14ac:dyDescent="0.3">
      <c r="A151" s="2" t="s">
        <v>649</v>
      </c>
      <c r="B151" t="s">
        <v>125</v>
      </c>
      <c r="C151" t="s">
        <v>278</v>
      </c>
      <c r="D151" t="s">
        <v>94</v>
      </c>
      <c r="E151" t="s">
        <v>127</v>
      </c>
      <c r="F151" t="s">
        <v>135</v>
      </c>
      <c r="G151" t="s">
        <v>128</v>
      </c>
      <c r="H151">
        <v>103</v>
      </c>
      <c r="I151" s="4">
        <v>1653</v>
      </c>
    </row>
    <row r="152" spans="1:9" x14ac:dyDescent="0.3">
      <c r="A152" s="2" t="s">
        <v>649</v>
      </c>
      <c r="B152" t="s">
        <v>125</v>
      </c>
      <c r="C152" t="s">
        <v>279</v>
      </c>
      <c r="D152" t="s">
        <v>94</v>
      </c>
      <c r="E152" t="s">
        <v>127</v>
      </c>
      <c r="F152" t="s">
        <v>135</v>
      </c>
      <c r="G152" t="s">
        <v>128</v>
      </c>
      <c r="H152">
        <v>103</v>
      </c>
      <c r="I152" s="4">
        <v>1692</v>
      </c>
    </row>
    <row r="153" spans="1:9" x14ac:dyDescent="0.3">
      <c r="A153" s="2" t="s">
        <v>649</v>
      </c>
      <c r="B153" t="s">
        <v>125</v>
      </c>
      <c r="C153" t="s">
        <v>280</v>
      </c>
      <c r="D153" t="s">
        <v>94</v>
      </c>
      <c r="E153" t="s">
        <v>127</v>
      </c>
      <c r="F153" t="s">
        <v>135</v>
      </c>
      <c r="G153" t="s">
        <v>128</v>
      </c>
      <c r="H153">
        <v>103</v>
      </c>
      <c r="I153" s="4">
        <v>2009</v>
      </c>
    </row>
    <row r="154" spans="1:9" x14ac:dyDescent="0.3">
      <c r="A154" s="2" t="s">
        <v>649</v>
      </c>
      <c r="B154" t="s">
        <v>125</v>
      </c>
      <c r="C154" t="s">
        <v>281</v>
      </c>
      <c r="D154" t="s">
        <v>94</v>
      </c>
      <c r="E154" t="s">
        <v>127</v>
      </c>
      <c r="F154" t="s">
        <v>135</v>
      </c>
      <c r="G154" t="s">
        <v>128</v>
      </c>
      <c r="H154">
        <v>103</v>
      </c>
      <c r="I154" s="4">
        <v>2501</v>
      </c>
    </row>
    <row r="155" spans="1:9" x14ac:dyDescent="0.3">
      <c r="A155" s="2" t="s">
        <v>649</v>
      </c>
      <c r="B155" t="s">
        <v>125</v>
      </c>
      <c r="C155" t="s">
        <v>282</v>
      </c>
      <c r="D155" t="s">
        <v>94</v>
      </c>
      <c r="E155" t="s">
        <v>127</v>
      </c>
      <c r="F155" t="s">
        <v>135</v>
      </c>
      <c r="G155" t="s">
        <v>128</v>
      </c>
      <c r="H155">
        <v>103</v>
      </c>
      <c r="I155" s="4">
        <v>2798</v>
      </c>
    </row>
    <row r="156" spans="1:9" x14ac:dyDescent="0.3">
      <c r="A156" s="2" t="s">
        <v>649</v>
      </c>
      <c r="B156" t="s">
        <v>125</v>
      </c>
      <c r="C156" t="s">
        <v>283</v>
      </c>
      <c r="D156" t="s">
        <v>94</v>
      </c>
      <c r="E156" t="s">
        <v>127</v>
      </c>
      <c r="F156" t="s">
        <v>135</v>
      </c>
      <c r="G156" t="s">
        <v>128</v>
      </c>
      <c r="H156">
        <v>103</v>
      </c>
      <c r="I156" s="4">
        <v>3071</v>
      </c>
    </row>
    <row r="157" spans="1:9" x14ac:dyDescent="0.3">
      <c r="A157" s="2" t="s">
        <v>649</v>
      </c>
      <c r="B157" t="s">
        <v>125</v>
      </c>
      <c r="C157" t="s">
        <v>284</v>
      </c>
      <c r="D157" t="s">
        <v>94</v>
      </c>
      <c r="E157" t="s">
        <v>127</v>
      </c>
      <c r="F157" t="s">
        <v>135</v>
      </c>
      <c r="G157" t="s">
        <v>128</v>
      </c>
      <c r="H157">
        <v>103</v>
      </c>
      <c r="I157" s="4">
        <v>1733</v>
      </c>
    </row>
    <row r="158" spans="1:9" x14ac:dyDescent="0.3">
      <c r="A158" s="2" t="s">
        <v>649</v>
      </c>
      <c r="B158" t="s">
        <v>125</v>
      </c>
      <c r="C158" t="s">
        <v>285</v>
      </c>
      <c r="D158" t="s">
        <v>94</v>
      </c>
      <c r="E158" t="s">
        <v>127</v>
      </c>
      <c r="F158" t="s">
        <v>135</v>
      </c>
      <c r="G158" t="s">
        <v>128</v>
      </c>
      <c r="H158">
        <v>103</v>
      </c>
      <c r="I158" s="4">
        <v>2064</v>
      </c>
    </row>
    <row r="159" spans="1:9" x14ac:dyDescent="0.3">
      <c r="A159" s="2" t="s">
        <v>649</v>
      </c>
      <c r="B159" t="s">
        <v>125</v>
      </c>
      <c r="C159" t="s">
        <v>286</v>
      </c>
      <c r="D159" t="s">
        <v>94</v>
      </c>
      <c r="E159" t="s">
        <v>127</v>
      </c>
      <c r="F159" t="s">
        <v>135</v>
      </c>
      <c r="G159" t="s">
        <v>128</v>
      </c>
      <c r="H159">
        <v>103</v>
      </c>
      <c r="I159" s="4">
        <v>2085</v>
      </c>
    </row>
    <row r="160" spans="1:9" x14ac:dyDescent="0.3">
      <c r="A160" s="2" t="s">
        <v>649</v>
      </c>
      <c r="B160" t="s">
        <v>125</v>
      </c>
      <c r="C160" t="s">
        <v>287</v>
      </c>
      <c r="D160" t="s">
        <v>94</v>
      </c>
      <c r="E160" t="s">
        <v>127</v>
      </c>
      <c r="F160" t="s">
        <v>135</v>
      </c>
      <c r="G160" t="s">
        <v>128</v>
      </c>
      <c r="H160">
        <v>103</v>
      </c>
      <c r="I160" s="4">
        <v>2899</v>
      </c>
    </row>
    <row r="161" spans="1:9" x14ac:dyDescent="0.3">
      <c r="A161" s="2" t="s">
        <v>649</v>
      </c>
      <c r="B161" t="s">
        <v>125</v>
      </c>
      <c r="C161" t="s">
        <v>288</v>
      </c>
      <c r="D161" t="s">
        <v>94</v>
      </c>
      <c r="E161" t="s">
        <v>127</v>
      </c>
      <c r="F161" t="s">
        <v>135</v>
      </c>
      <c r="G161" t="s">
        <v>128</v>
      </c>
      <c r="H161">
        <v>103</v>
      </c>
      <c r="I161" s="4">
        <v>2977</v>
      </c>
    </row>
    <row r="162" spans="1:9" x14ac:dyDescent="0.3">
      <c r="A162" s="2" t="s">
        <v>649</v>
      </c>
      <c r="B162" t="s">
        <v>125</v>
      </c>
      <c r="C162" t="s">
        <v>289</v>
      </c>
      <c r="D162" t="s">
        <v>94</v>
      </c>
      <c r="E162" t="s">
        <v>127</v>
      </c>
      <c r="F162" t="s">
        <v>135</v>
      </c>
      <c r="G162" t="s">
        <v>128</v>
      </c>
      <c r="H162">
        <v>103</v>
      </c>
      <c r="I162" s="4">
        <v>3512</v>
      </c>
    </row>
    <row r="163" spans="1:9" x14ac:dyDescent="0.3">
      <c r="A163" s="2" t="s">
        <v>649</v>
      </c>
      <c r="B163" t="s">
        <v>125</v>
      </c>
      <c r="C163" t="s">
        <v>290</v>
      </c>
      <c r="D163" t="s">
        <v>94</v>
      </c>
      <c r="E163" t="s">
        <v>127</v>
      </c>
      <c r="F163" t="s">
        <v>135</v>
      </c>
      <c r="G163" t="s">
        <v>128</v>
      </c>
      <c r="H163">
        <v>103</v>
      </c>
      <c r="I163" s="4">
        <v>1991</v>
      </c>
    </row>
    <row r="164" spans="1:9" x14ac:dyDescent="0.3">
      <c r="A164" s="2" t="s">
        <v>649</v>
      </c>
      <c r="B164" t="s">
        <v>125</v>
      </c>
      <c r="C164" t="s">
        <v>291</v>
      </c>
      <c r="D164" t="s">
        <v>94</v>
      </c>
      <c r="E164" t="s">
        <v>127</v>
      </c>
      <c r="F164" t="s">
        <v>135</v>
      </c>
      <c r="G164" t="s">
        <v>128</v>
      </c>
      <c r="H164">
        <v>103</v>
      </c>
      <c r="I164" s="4">
        <v>2334</v>
      </c>
    </row>
    <row r="165" spans="1:9" x14ac:dyDescent="0.3">
      <c r="A165" s="2" t="s">
        <v>649</v>
      </c>
      <c r="B165" t="s">
        <v>125</v>
      </c>
      <c r="C165" t="s">
        <v>292</v>
      </c>
      <c r="D165" t="s">
        <v>94</v>
      </c>
      <c r="E165" t="s">
        <v>127</v>
      </c>
      <c r="F165" t="s">
        <v>135</v>
      </c>
      <c r="G165" t="s">
        <v>128</v>
      </c>
      <c r="H165">
        <v>103</v>
      </c>
      <c r="I165" s="4">
        <v>3358</v>
      </c>
    </row>
    <row r="166" spans="1:9" x14ac:dyDescent="0.3">
      <c r="A166" s="2" t="s">
        <v>649</v>
      </c>
      <c r="B166" t="s">
        <v>125</v>
      </c>
      <c r="C166" t="s">
        <v>293</v>
      </c>
      <c r="D166" t="s">
        <v>94</v>
      </c>
      <c r="E166" t="s">
        <v>127</v>
      </c>
      <c r="F166" t="s">
        <v>135</v>
      </c>
      <c r="G166" t="s">
        <v>128</v>
      </c>
      <c r="H166">
        <v>103</v>
      </c>
      <c r="I166" s="4">
        <v>3573</v>
      </c>
    </row>
    <row r="167" spans="1:9" x14ac:dyDescent="0.3">
      <c r="A167" s="2" t="s">
        <v>649</v>
      </c>
      <c r="B167" t="s">
        <v>125</v>
      </c>
      <c r="C167" t="s">
        <v>294</v>
      </c>
      <c r="D167" t="s">
        <v>94</v>
      </c>
      <c r="E167" t="s">
        <v>127</v>
      </c>
      <c r="F167" t="s">
        <v>135</v>
      </c>
      <c r="G167" t="s">
        <v>128</v>
      </c>
      <c r="H167">
        <v>103</v>
      </c>
      <c r="I167" s="4">
        <v>3877</v>
      </c>
    </row>
    <row r="168" spans="1:9" x14ac:dyDescent="0.3">
      <c r="A168" s="2" t="s">
        <v>649</v>
      </c>
      <c r="B168" t="s">
        <v>125</v>
      </c>
      <c r="C168" t="s">
        <v>295</v>
      </c>
      <c r="D168" t="s">
        <v>94</v>
      </c>
      <c r="E168" t="s">
        <v>127</v>
      </c>
      <c r="F168" t="s">
        <v>135</v>
      </c>
      <c r="G168" t="s">
        <v>128</v>
      </c>
      <c r="H168">
        <v>103</v>
      </c>
      <c r="I168" s="4">
        <v>4545</v>
      </c>
    </row>
    <row r="169" spans="1:9" x14ac:dyDescent="0.3">
      <c r="A169" s="2" t="s">
        <v>649</v>
      </c>
      <c r="B169" t="s">
        <v>125</v>
      </c>
      <c r="C169" t="s">
        <v>296</v>
      </c>
      <c r="D169" t="s">
        <v>94</v>
      </c>
      <c r="E169" t="s">
        <v>127</v>
      </c>
      <c r="F169" t="s">
        <v>135</v>
      </c>
      <c r="G169" t="s">
        <v>128</v>
      </c>
      <c r="H169">
        <v>103</v>
      </c>
      <c r="I169" s="4">
        <v>2846</v>
      </c>
    </row>
    <row r="170" spans="1:9" x14ac:dyDescent="0.3">
      <c r="A170" s="2" t="s">
        <v>649</v>
      </c>
      <c r="B170" t="s">
        <v>125</v>
      </c>
      <c r="C170" t="s">
        <v>297</v>
      </c>
      <c r="D170" t="s">
        <v>94</v>
      </c>
      <c r="E170" t="s">
        <v>127</v>
      </c>
      <c r="F170" t="s">
        <v>135</v>
      </c>
      <c r="G170" t="s">
        <v>128</v>
      </c>
      <c r="H170">
        <v>103</v>
      </c>
      <c r="I170" s="4">
        <v>3098</v>
      </c>
    </row>
    <row r="171" spans="1:9" x14ac:dyDescent="0.3">
      <c r="A171" s="2" t="s">
        <v>649</v>
      </c>
      <c r="B171" t="s">
        <v>125</v>
      </c>
      <c r="C171" t="s">
        <v>298</v>
      </c>
      <c r="D171" t="s">
        <v>94</v>
      </c>
      <c r="E171" t="s">
        <v>127</v>
      </c>
      <c r="F171" t="s">
        <v>135</v>
      </c>
      <c r="G171" t="s">
        <v>128</v>
      </c>
      <c r="H171">
        <v>103</v>
      </c>
      <c r="I171" s="4">
        <v>3939</v>
      </c>
    </row>
    <row r="172" spans="1:9" x14ac:dyDescent="0.3">
      <c r="A172" s="2" t="s">
        <v>649</v>
      </c>
      <c r="B172" t="s">
        <v>125</v>
      </c>
      <c r="C172" t="s">
        <v>299</v>
      </c>
      <c r="D172" t="s">
        <v>94</v>
      </c>
      <c r="E172" t="s">
        <v>127</v>
      </c>
      <c r="F172" t="s">
        <v>135</v>
      </c>
      <c r="G172" t="s">
        <v>128</v>
      </c>
      <c r="H172">
        <v>103</v>
      </c>
      <c r="I172" s="4">
        <v>4029</v>
      </c>
    </row>
    <row r="173" spans="1:9" x14ac:dyDescent="0.3">
      <c r="A173" s="2" t="s">
        <v>649</v>
      </c>
      <c r="B173" t="s">
        <v>125</v>
      </c>
      <c r="C173" t="s">
        <v>300</v>
      </c>
      <c r="D173" t="s">
        <v>94</v>
      </c>
      <c r="E173" t="s">
        <v>127</v>
      </c>
      <c r="F173" t="s">
        <v>135</v>
      </c>
      <c r="G173" t="s">
        <v>128</v>
      </c>
      <c r="H173">
        <v>103</v>
      </c>
      <c r="I173" s="4">
        <v>4637</v>
      </c>
    </row>
    <row r="174" spans="1:9" x14ac:dyDescent="0.3">
      <c r="A174" s="2" t="s">
        <v>649</v>
      </c>
      <c r="B174" t="s">
        <v>125</v>
      </c>
      <c r="C174" t="s">
        <v>301</v>
      </c>
      <c r="D174" t="s">
        <v>94</v>
      </c>
      <c r="E174" t="s">
        <v>127</v>
      </c>
      <c r="F174" t="s">
        <v>135</v>
      </c>
      <c r="G174" t="s">
        <v>128</v>
      </c>
      <c r="H174">
        <v>103</v>
      </c>
      <c r="I174" s="4">
        <v>5306</v>
      </c>
    </row>
    <row r="175" spans="1:9" x14ac:dyDescent="0.3">
      <c r="A175" s="2" t="s">
        <v>649</v>
      </c>
      <c r="B175" t="s">
        <v>125</v>
      </c>
      <c r="C175" t="s">
        <v>302</v>
      </c>
      <c r="D175" t="s">
        <v>94</v>
      </c>
      <c r="E175" t="s">
        <v>127</v>
      </c>
      <c r="F175" t="s">
        <v>135</v>
      </c>
      <c r="G175" t="s">
        <v>128</v>
      </c>
      <c r="H175">
        <v>103</v>
      </c>
      <c r="I175" s="4">
        <v>7496</v>
      </c>
    </row>
    <row r="176" spans="1:9" x14ac:dyDescent="0.3">
      <c r="A176" s="2" t="s">
        <v>649</v>
      </c>
      <c r="B176" t="s">
        <v>125</v>
      </c>
      <c r="C176" t="s">
        <v>303</v>
      </c>
      <c r="D176" t="s">
        <v>94</v>
      </c>
      <c r="E176" t="s">
        <v>127</v>
      </c>
      <c r="F176" t="s">
        <v>135</v>
      </c>
      <c r="G176" t="s">
        <v>128</v>
      </c>
      <c r="H176">
        <v>103</v>
      </c>
      <c r="I176" s="4">
        <v>8196</v>
      </c>
    </row>
    <row r="177" spans="1:9" x14ac:dyDescent="0.3">
      <c r="A177" s="2" t="s">
        <v>649</v>
      </c>
      <c r="B177" t="s">
        <v>125</v>
      </c>
      <c r="C177" t="s">
        <v>304</v>
      </c>
      <c r="D177" t="s">
        <v>94</v>
      </c>
      <c r="E177" t="s">
        <v>127</v>
      </c>
      <c r="F177" t="s">
        <v>135</v>
      </c>
      <c r="G177" t="s">
        <v>128</v>
      </c>
      <c r="H177">
        <v>103</v>
      </c>
      <c r="I177" s="4">
        <v>5596</v>
      </c>
    </row>
    <row r="178" spans="1:9" x14ac:dyDescent="0.3">
      <c r="A178" s="2" t="s">
        <v>649</v>
      </c>
      <c r="B178" t="s">
        <v>125</v>
      </c>
      <c r="C178" t="s">
        <v>305</v>
      </c>
      <c r="D178" t="s">
        <v>94</v>
      </c>
      <c r="E178" t="s">
        <v>127</v>
      </c>
      <c r="F178" t="s">
        <v>135</v>
      </c>
      <c r="G178" t="s">
        <v>128</v>
      </c>
      <c r="H178">
        <v>103</v>
      </c>
      <c r="I178" s="4">
        <v>8186</v>
      </c>
    </row>
    <row r="179" spans="1:9" x14ac:dyDescent="0.3">
      <c r="A179" s="2" t="s">
        <v>649</v>
      </c>
      <c r="B179" t="s">
        <v>125</v>
      </c>
      <c r="C179" t="s">
        <v>306</v>
      </c>
      <c r="D179" t="s">
        <v>94</v>
      </c>
      <c r="E179" t="s">
        <v>127</v>
      </c>
      <c r="F179" t="s">
        <v>135</v>
      </c>
      <c r="G179" t="s">
        <v>128</v>
      </c>
      <c r="H179">
        <v>103</v>
      </c>
      <c r="I179" s="4">
        <v>9101</v>
      </c>
    </row>
    <row r="180" spans="1:9" x14ac:dyDescent="0.3">
      <c r="A180" s="2" t="s">
        <v>649</v>
      </c>
      <c r="B180" t="s">
        <v>125</v>
      </c>
      <c r="C180" t="s">
        <v>307</v>
      </c>
      <c r="D180" t="s">
        <v>94</v>
      </c>
      <c r="E180" t="s">
        <v>127</v>
      </c>
      <c r="F180" t="s">
        <v>135</v>
      </c>
      <c r="G180" t="s">
        <v>128</v>
      </c>
      <c r="H180">
        <v>103</v>
      </c>
      <c r="I180" s="4">
        <v>10074</v>
      </c>
    </row>
    <row r="181" spans="1:9" x14ac:dyDescent="0.3">
      <c r="A181" s="2" t="s">
        <v>649</v>
      </c>
      <c r="B181" t="s">
        <v>125</v>
      </c>
      <c r="C181" t="s">
        <v>308</v>
      </c>
      <c r="D181" t="s">
        <v>94</v>
      </c>
      <c r="E181" t="s">
        <v>127</v>
      </c>
      <c r="F181" t="s">
        <v>135</v>
      </c>
      <c r="G181" t="s">
        <v>128</v>
      </c>
      <c r="H181">
        <v>103</v>
      </c>
      <c r="I181" s="4">
        <v>6491</v>
      </c>
    </row>
    <row r="182" spans="1:9" x14ac:dyDescent="0.3">
      <c r="A182" s="2" t="s">
        <v>649</v>
      </c>
      <c r="B182" t="s">
        <v>125</v>
      </c>
      <c r="C182" t="s">
        <v>309</v>
      </c>
      <c r="D182" t="s">
        <v>94</v>
      </c>
      <c r="E182" t="s">
        <v>127</v>
      </c>
      <c r="F182" t="s">
        <v>135</v>
      </c>
      <c r="G182" t="s">
        <v>128</v>
      </c>
      <c r="H182">
        <v>103</v>
      </c>
      <c r="I182" s="4">
        <v>9428</v>
      </c>
    </row>
    <row r="183" spans="1:9" x14ac:dyDescent="0.3">
      <c r="A183" s="2" t="s">
        <v>649</v>
      </c>
      <c r="B183" t="s">
        <v>125</v>
      </c>
      <c r="C183" t="s">
        <v>310</v>
      </c>
      <c r="D183" t="s">
        <v>94</v>
      </c>
      <c r="E183" t="s">
        <v>127</v>
      </c>
      <c r="F183" t="s">
        <v>135</v>
      </c>
      <c r="G183" t="s">
        <v>128</v>
      </c>
      <c r="H183">
        <v>103</v>
      </c>
      <c r="I183" s="4">
        <v>10651</v>
      </c>
    </row>
    <row r="184" spans="1:9" x14ac:dyDescent="0.3">
      <c r="A184" s="2" t="s">
        <v>649</v>
      </c>
      <c r="B184" t="s">
        <v>125</v>
      </c>
      <c r="C184" t="s">
        <v>311</v>
      </c>
      <c r="D184" t="s">
        <v>94</v>
      </c>
      <c r="E184" t="s">
        <v>127</v>
      </c>
      <c r="F184" t="s">
        <v>135</v>
      </c>
      <c r="G184" t="s">
        <v>128</v>
      </c>
      <c r="H184">
        <v>103</v>
      </c>
      <c r="I184" s="4">
        <v>11493</v>
      </c>
    </row>
    <row r="185" spans="1:9" x14ac:dyDescent="0.3">
      <c r="A185" s="2" t="s">
        <v>649</v>
      </c>
      <c r="B185" t="s">
        <v>125</v>
      </c>
      <c r="C185" t="s">
        <v>312</v>
      </c>
      <c r="D185" t="s">
        <v>94</v>
      </c>
      <c r="E185" t="s">
        <v>127</v>
      </c>
      <c r="F185" t="s">
        <v>135</v>
      </c>
      <c r="G185" t="s">
        <v>128</v>
      </c>
      <c r="H185">
        <v>103</v>
      </c>
      <c r="I185" s="4">
        <v>14439</v>
      </c>
    </row>
    <row r="186" spans="1:9" x14ac:dyDescent="0.3">
      <c r="A186" s="2" t="s">
        <v>649</v>
      </c>
      <c r="B186" t="s">
        <v>125</v>
      </c>
      <c r="C186" t="s">
        <v>313</v>
      </c>
      <c r="D186" t="s">
        <v>94</v>
      </c>
      <c r="E186" t="s">
        <v>127</v>
      </c>
      <c r="F186" t="s">
        <v>135</v>
      </c>
      <c r="G186" t="s">
        <v>128</v>
      </c>
      <c r="H186">
        <v>103</v>
      </c>
      <c r="I186" s="4">
        <v>7135</v>
      </c>
    </row>
    <row r="187" spans="1:9" x14ac:dyDescent="0.3">
      <c r="A187" s="2" t="s">
        <v>649</v>
      </c>
      <c r="B187" t="s">
        <v>125</v>
      </c>
      <c r="C187" t="s">
        <v>314</v>
      </c>
      <c r="D187" t="s">
        <v>94</v>
      </c>
      <c r="E187" t="s">
        <v>127</v>
      </c>
      <c r="F187" t="s">
        <v>135</v>
      </c>
      <c r="G187" t="s">
        <v>128</v>
      </c>
      <c r="H187">
        <v>103</v>
      </c>
      <c r="I187" s="4">
        <v>10141</v>
      </c>
    </row>
    <row r="188" spans="1:9" x14ac:dyDescent="0.3">
      <c r="A188" s="2" t="s">
        <v>649</v>
      </c>
      <c r="B188" t="s">
        <v>125</v>
      </c>
      <c r="C188" t="s">
        <v>315</v>
      </c>
      <c r="D188" t="s">
        <v>94</v>
      </c>
      <c r="E188" t="s">
        <v>127</v>
      </c>
      <c r="F188" t="s">
        <v>135</v>
      </c>
      <c r="G188" t="s">
        <v>128</v>
      </c>
      <c r="H188">
        <v>103</v>
      </c>
      <c r="I188" s="4">
        <v>11353</v>
      </c>
    </row>
    <row r="189" spans="1:9" x14ac:dyDescent="0.3">
      <c r="A189" s="2" t="s">
        <v>649</v>
      </c>
      <c r="B189" t="s">
        <v>125</v>
      </c>
      <c r="C189" t="s">
        <v>316</v>
      </c>
      <c r="D189" t="s">
        <v>94</v>
      </c>
      <c r="E189" t="s">
        <v>127</v>
      </c>
      <c r="F189" t="s">
        <v>135</v>
      </c>
      <c r="G189" t="s">
        <v>128</v>
      </c>
      <c r="H189">
        <v>103</v>
      </c>
      <c r="I189" s="4">
        <v>12269</v>
      </c>
    </row>
    <row r="190" spans="1:9" x14ac:dyDescent="0.3">
      <c r="A190" s="2" t="s">
        <v>649</v>
      </c>
      <c r="B190" t="s">
        <v>125</v>
      </c>
      <c r="C190" t="s">
        <v>317</v>
      </c>
      <c r="D190" t="s">
        <v>94</v>
      </c>
      <c r="E190" t="s">
        <v>127</v>
      </c>
      <c r="F190" t="s">
        <v>135</v>
      </c>
      <c r="G190" t="s">
        <v>128</v>
      </c>
      <c r="H190">
        <v>103</v>
      </c>
      <c r="I190" s="4">
        <v>7758</v>
      </c>
    </row>
    <row r="191" spans="1:9" x14ac:dyDescent="0.3">
      <c r="A191" s="2" t="s">
        <v>649</v>
      </c>
      <c r="B191" t="s">
        <v>125</v>
      </c>
      <c r="C191" t="s">
        <v>318</v>
      </c>
      <c r="D191" t="s">
        <v>94</v>
      </c>
      <c r="E191" t="s">
        <v>127</v>
      </c>
      <c r="F191" t="s">
        <v>135</v>
      </c>
      <c r="G191" t="s">
        <v>128</v>
      </c>
      <c r="H191">
        <v>103</v>
      </c>
      <c r="I191" s="4">
        <v>11222</v>
      </c>
    </row>
    <row r="192" spans="1:9" x14ac:dyDescent="0.3">
      <c r="A192" s="2" t="s">
        <v>649</v>
      </c>
      <c r="B192" t="s">
        <v>125</v>
      </c>
      <c r="C192" t="s">
        <v>319</v>
      </c>
      <c r="D192" t="s">
        <v>94</v>
      </c>
      <c r="E192" t="s">
        <v>127</v>
      </c>
      <c r="F192" t="s">
        <v>135</v>
      </c>
      <c r="G192" t="s">
        <v>128</v>
      </c>
      <c r="H192">
        <v>103</v>
      </c>
      <c r="I192" s="4">
        <v>12599</v>
      </c>
    </row>
    <row r="193" spans="1:9" x14ac:dyDescent="0.3">
      <c r="A193" s="2" t="s">
        <v>649</v>
      </c>
      <c r="B193" t="s">
        <v>125</v>
      </c>
      <c r="C193" t="s">
        <v>320</v>
      </c>
      <c r="D193" t="s">
        <v>94</v>
      </c>
      <c r="E193" t="s">
        <v>127</v>
      </c>
      <c r="F193" t="s">
        <v>135</v>
      </c>
      <c r="G193" t="s">
        <v>128</v>
      </c>
      <c r="H193">
        <v>103</v>
      </c>
      <c r="I193" s="4">
        <v>13536</v>
      </c>
    </row>
    <row r="194" spans="1:9" x14ac:dyDescent="0.3">
      <c r="A194" s="2" t="s">
        <v>649</v>
      </c>
      <c r="B194" t="s">
        <v>125</v>
      </c>
      <c r="C194" t="s">
        <v>321</v>
      </c>
      <c r="D194" t="s">
        <v>94</v>
      </c>
      <c r="E194" t="s">
        <v>127</v>
      </c>
      <c r="F194" t="s">
        <v>135</v>
      </c>
      <c r="G194" t="s">
        <v>128</v>
      </c>
      <c r="H194">
        <v>103</v>
      </c>
      <c r="I194" s="4">
        <v>11796</v>
      </c>
    </row>
    <row r="195" spans="1:9" x14ac:dyDescent="0.3">
      <c r="A195" s="2" t="s">
        <v>649</v>
      </c>
      <c r="B195" t="s">
        <v>125</v>
      </c>
      <c r="C195" t="s">
        <v>322</v>
      </c>
      <c r="D195" t="s">
        <v>94</v>
      </c>
      <c r="E195" t="s">
        <v>127</v>
      </c>
      <c r="F195" t="s">
        <v>135</v>
      </c>
      <c r="G195" t="s">
        <v>128</v>
      </c>
      <c r="H195">
        <v>103</v>
      </c>
      <c r="I195" s="4">
        <v>13302</v>
      </c>
    </row>
    <row r="196" spans="1:9" x14ac:dyDescent="0.3">
      <c r="A196" s="2" t="s">
        <v>649</v>
      </c>
      <c r="B196" t="s">
        <v>125</v>
      </c>
      <c r="C196" t="s">
        <v>323</v>
      </c>
      <c r="D196" t="s">
        <v>94</v>
      </c>
      <c r="E196" t="s">
        <v>127</v>
      </c>
      <c r="F196" t="s">
        <v>135</v>
      </c>
      <c r="G196" t="s">
        <v>128</v>
      </c>
      <c r="H196">
        <v>103</v>
      </c>
      <c r="I196" s="4">
        <v>14679</v>
      </c>
    </row>
    <row r="197" spans="1:9" x14ac:dyDescent="0.3">
      <c r="A197" s="2" t="s">
        <v>649</v>
      </c>
      <c r="B197" t="s">
        <v>125</v>
      </c>
      <c r="C197" t="s">
        <v>324</v>
      </c>
      <c r="D197" t="s">
        <v>94</v>
      </c>
      <c r="E197" t="s">
        <v>127</v>
      </c>
      <c r="F197" t="s">
        <v>135</v>
      </c>
      <c r="G197" t="s">
        <v>128</v>
      </c>
      <c r="H197">
        <v>103</v>
      </c>
      <c r="I197" s="4">
        <v>16343</v>
      </c>
    </row>
    <row r="198" spans="1:9" x14ac:dyDescent="0.3">
      <c r="A198" s="2" t="s">
        <v>649</v>
      </c>
      <c r="B198" t="s">
        <v>125</v>
      </c>
      <c r="C198" t="s">
        <v>325</v>
      </c>
      <c r="D198" t="s">
        <v>94</v>
      </c>
      <c r="E198" t="s">
        <v>127</v>
      </c>
      <c r="F198" t="s">
        <v>135</v>
      </c>
      <c r="G198" t="s">
        <v>128</v>
      </c>
      <c r="H198">
        <v>103</v>
      </c>
      <c r="I198" s="4">
        <v>17240</v>
      </c>
    </row>
    <row r="199" spans="1:9" x14ac:dyDescent="0.3">
      <c r="A199" s="2" t="s">
        <v>649</v>
      </c>
      <c r="B199" t="s">
        <v>125</v>
      </c>
      <c r="C199" t="s">
        <v>326</v>
      </c>
      <c r="D199" t="s">
        <v>94</v>
      </c>
      <c r="E199" t="s">
        <v>127</v>
      </c>
      <c r="F199" t="s">
        <v>135</v>
      </c>
      <c r="G199" t="s">
        <v>128</v>
      </c>
      <c r="H199">
        <v>103</v>
      </c>
      <c r="I199" s="4">
        <v>17880</v>
      </c>
    </row>
    <row r="200" spans="1:9" x14ac:dyDescent="0.3">
      <c r="A200" s="2" t="s">
        <v>649</v>
      </c>
      <c r="B200" t="s">
        <v>125</v>
      </c>
      <c r="C200" t="s">
        <v>327</v>
      </c>
      <c r="D200" t="s">
        <v>94</v>
      </c>
      <c r="E200" t="s">
        <v>127</v>
      </c>
      <c r="F200" t="s">
        <v>135</v>
      </c>
      <c r="G200" t="s">
        <v>128</v>
      </c>
      <c r="H200">
        <v>103</v>
      </c>
      <c r="I200" s="4">
        <v>19271</v>
      </c>
    </row>
    <row r="201" spans="1:9" x14ac:dyDescent="0.3">
      <c r="A201" s="2" t="s">
        <v>649</v>
      </c>
      <c r="B201" t="s">
        <v>125</v>
      </c>
      <c r="C201" t="s">
        <v>328</v>
      </c>
      <c r="D201" t="s">
        <v>94</v>
      </c>
      <c r="E201" t="s">
        <v>127</v>
      </c>
      <c r="F201" t="s">
        <v>135</v>
      </c>
      <c r="G201" t="s">
        <v>128</v>
      </c>
      <c r="H201">
        <v>103</v>
      </c>
      <c r="I201" s="4">
        <v>18785</v>
      </c>
    </row>
    <row r="202" spans="1:9" x14ac:dyDescent="0.3">
      <c r="A202" s="2" t="s">
        <v>649</v>
      </c>
      <c r="B202" t="s">
        <v>125</v>
      </c>
      <c r="C202" t="s">
        <v>329</v>
      </c>
      <c r="D202" t="s">
        <v>94</v>
      </c>
      <c r="E202" t="s">
        <v>127</v>
      </c>
      <c r="F202" t="s">
        <v>135</v>
      </c>
      <c r="G202" t="s">
        <v>128</v>
      </c>
      <c r="H202">
        <v>103</v>
      </c>
      <c r="I202" s="4">
        <v>21058</v>
      </c>
    </row>
    <row r="203" spans="1:9" x14ac:dyDescent="0.3">
      <c r="A203" s="2" t="s">
        <v>649</v>
      </c>
      <c r="B203" t="s">
        <v>125</v>
      </c>
      <c r="C203" t="s">
        <v>330</v>
      </c>
      <c r="D203" t="s">
        <v>94</v>
      </c>
      <c r="E203" t="s">
        <v>127</v>
      </c>
      <c r="F203" t="s">
        <v>135</v>
      </c>
      <c r="G203" t="s">
        <v>128</v>
      </c>
      <c r="H203">
        <v>103</v>
      </c>
      <c r="I203" s="4">
        <v>22439</v>
      </c>
    </row>
    <row r="204" spans="1:9" x14ac:dyDescent="0.3">
      <c r="A204" s="2" t="s">
        <v>649</v>
      </c>
      <c r="B204" t="s">
        <v>125</v>
      </c>
      <c r="C204" t="s">
        <v>331</v>
      </c>
      <c r="D204" t="s">
        <v>94</v>
      </c>
      <c r="E204" t="s">
        <v>127</v>
      </c>
      <c r="F204" t="s">
        <v>135</v>
      </c>
      <c r="G204" t="s">
        <v>128</v>
      </c>
      <c r="H204">
        <v>103</v>
      </c>
      <c r="I204" s="4">
        <v>14448</v>
      </c>
    </row>
    <row r="205" spans="1:9" x14ac:dyDescent="0.3">
      <c r="A205" s="2" t="s">
        <v>649</v>
      </c>
      <c r="B205" t="s">
        <v>125</v>
      </c>
      <c r="C205" t="s">
        <v>332</v>
      </c>
      <c r="D205" t="s">
        <v>94</v>
      </c>
      <c r="E205" t="s">
        <v>127</v>
      </c>
      <c r="F205" t="s">
        <v>135</v>
      </c>
      <c r="G205" t="s">
        <v>128</v>
      </c>
      <c r="H205">
        <v>103</v>
      </c>
      <c r="I205" s="4">
        <v>16170</v>
      </c>
    </row>
    <row r="206" spans="1:9" x14ac:dyDescent="0.3">
      <c r="A206" s="2" t="s">
        <v>649</v>
      </c>
      <c r="B206" t="s">
        <v>125</v>
      </c>
      <c r="C206" t="s">
        <v>333</v>
      </c>
      <c r="D206" t="s">
        <v>94</v>
      </c>
      <c r="E206" t="s">
        <v>127</v>
      </c>
      <c r="F206" t="s">
        <v>135</v>
      </c>
      <c r="G206" t="s">
        <v>128</v>
      </c>
      <c r="H206">
        <v>103</v>
      </c>
      <c r="I206" s="4">
        <v>21164</v>
      </c>
    </row>
    <row r="207" spans="1:9" x14ac:dyDescent="0.3">
      <c r="A207" s="2" t="s">
        <v>649</v>
      </c>
      <c r="B207" t="s">
        <v>125</v>
      </c>
      <c r="C207" t="s">
        <v>334</v>
      </c>
      <c r="D207" t="s">
        <v>94</v>
      </c>
      <c r="E207" t="s">
        <v>127</v>
      </c>
      <c r="F207" t="s">
        <v>135</v>
      </c>
      <c r="G207" t="s">
        <v>128</v>
      </c>
      <c r="H207">
        <v>103</v>
      </c>
      <c r="I207" s="4">
        <v>24376</v>
      </c>
    </row>
    <row r="208" spans="1:9" x14ac:dyDescent="0.3">
      <c r="A208" s="2" t="s">
        <v>649</v>
      </c>
      <c r="B208" t="s">
        <v>125</v>
      </c>
      <c r="C208" t="s">
        <v>335</v>
      </c>
      <c r="D208" t="s">
        <v>94</v>
      </c>
      <c r="E208" t="s">
        <v>127</v>
      </c>
      <c r="F208" t="s">
        <v>135</v>
      </c>
      <c r="G208" t="s">
        <v>128</v>
      </c>
      <c r="H208">
        <v>103</v>
      </c>
      <c r="I208" s="4">
        <v>26142</v>
      </c>
    </row>
    <row r="209" spans="1:9" x14ac:dyDescent="0.3">
      <c r="A209" s="2" t="s">
        <v>649</v>
      </c>
      <c r="B209" t="s">
        <v>125</v>
      </c>
      <c r="C209" t="s">
        <v>336</v>
      </c>
      <c r="D209" t="s">
        <v>94</v>
      </c>
      <c r="E209" t="s">
        <v>127</v>
      </c>
      <c r="F209" t="s">
        <v>135</v>
      </c>
      <c r="G209" t="s">
        <v>128</v>
      </c>
      <c r="H209">
        <v>103</v>
      </c>
      <c r="I209" s="4">
        <v>16049</v>
      </c>
    </row>
    <row r="210" spans="1:9" x14ac:dyDescent="0.3">
      <c r="A210" s="2" t="s">
        <v>649</v>
      </c>
      <c r="B210" t="s">
        <v>125</v>
      </c>
      <c r="C210" t="s">
        <v>337</v>
      </c>
      <c r="D210" t="s">
        <v>94</v>
      </c>
      <c r="E210" t="s">
        <v>127</v>
      </c>
      <c r="F210" t="s">
        <v>135</v>
      </c>
      <c r="G210" t="s">
        <v>128</v>
      </c>
      <c r="H210">
        <v>103</v>
      </c>
      <c r="I210" s="4">
        <v>18028</v>
      </c>
    </row>
    <row r="211" spans="1:9" x14ac:dyDescent="0.3">
      <c r="A211" s="2" t="s">
        <v>649</v>
      </c>
      <c r="B211" t="s">
        <v>125</v>
      </c>
      <c r="C211" t="s">
        <v>338</v>
      </c>
      <c r="D211" t="s">
        <v>94</v>
      </c>
      <c r="E211" t="s">
        <v>127</v>
      </c>
      <c r="F211" t="s">
        <v>135</v>
      </c>
      <c r="G211" t="s">
        <v>128</v>
      </c>
      <c r="H211">
        <v>103</v>
      </c>
      <c r="I211" s="4">
        <v>27792</v>
      </c>
    </row>
    <row r="212" spans="1:9" x14ac:dyDescent="0.3">
      <c r="A212" s="2" t="s">
        <v>649</v>
      </c>
      <c r="B212" t="s">
        <v>125</v>
      </c>
      <c r="C212" t="s">
        <v>339</v>
      </c>
      <c r="D212" t="s">
        <v>94</v>
      </c>
      <c r="E212" t="s">
        <v>127</v>
      </c>
      <c r="F212" t="s">
        <v>135</v>
      </c>
      <c r="G212" t="s">
        <v>128</v>
      </c>
      <c r="H212">
        <v>103</v>
      </c>
      <c r="I212" s="4">
        <v>1722</v>
      </c>
    </row>
    <row r="213" spans="1:9" x14ac:dyDescent="0.3">
      <c r="A213" s="2" t="s">
        <v>649</v>
      </c>
      <c r="B213" t="s">
        <v>125</v>
      </c>
      <c r="C213" t="s">
        <v>340</v>
      </c>
      <c r="D213" t="s">
        <v>94</v>
      </c>
      <c r="E213" t="s">
        <v>127</v>
      </c>
      <c r="F213" t="s">
        <v>135</v>
      </c>
      <c r="G213" t="s">
        <v>128</v>
      </c>
      <c r="H213">
        <v>103</v>
      </c>
      <c r="I213" s="4">
        <v>1760</v>
      </c>
    </row>
    <row r="214" spans="1:9" x14ac:dyDescent="0.3">
      <c r="A214" s="2" t="s">
        <v>649</v>
      </c>
      <c r="B214" t="s">
        <v>125</v>
      </c>
      <c r="C214" t="s">
        <v>341</v>
      </c>
      <c r="D214" t="s">
        <v>94</v>
      </c>
      <c r="E214" t="s">
        <v>127</v>
      </c>
      <c r="F214" t="s">
        <v>135</v>
      </c>
      <c r="G214" t="s">
        <v>128</v>
      </c>
      <c r="H214">
        <v>103</v>
      </c>
      <c r="I214" s="4">
        <v>1779</v>
      </c>
    </row>
    <row r="215" spans="1:9" x14ac:dyDescent="0.3">
      <c r="A215" s="2" t="s">
        <v>649</v>
      </c>
      <c r="B215" t="s">
        <v>125</v>
      </c>
      <c r="C215" t="s">
        <v>342</v>
      </c>
      <c r="D215" t="s">
        <v>94</v>
      </c>
      <c r="E215" t="s">
        <v>127</v>
      </c>
      <c r="F215" t="s">
        <v>135</v>
      </c>
      <c r="G215" t="s">
        <v>128</v>
      </c>
      <c r="H215">
        <v>103</v>
      </c>
      <c r="I215" s="4">
        <v>1815</v>
      </c>
    </row>
    <row r="216" spans="1:9" x14ac:dyDescent="0.3">
      <c r="A216" s="2" t="s">
        <v>649</v>
      </c>
      <c r="B216" t="s">
        <v>125</v>
      </c>
      <c r="C216" t="s">
        <v>343</v>
      </c>
      <c r="D216" t="s">
        <v>94</v>
      </c>
      <c r="E216" t="s">
        <v>127</v>
      </c>
      <c r="F216" t="s">
        <v>135</v>
      </c>
      <c r="G216" t="s">
        <v>128</v>
      </c>
      <c r="H216">
        <v>103</v>
      </c>
      <c r="I216" s="4">
        <v>1836</v>
      </c>
    </row>
    <row r="217" spans="1:9" x14ac:dyDescent="0.3">
      <c r="A217" s="2" t="s">
        <v>649</v>
      </c>
      <c r="B217" t="s">
        <v>125</v>
      </c>
      <c r="C217" t="s">
        <v>344</v>
      </c>
      <c r="D217" t="s">
        <v>94</v>
      </c>
      <c r="E217" t="s">
        <v>127</v>
      </c>
      <c r="F217" t="s">
        <v>135</v>
      </c>
      <c r="G217" t="s">
        <v>128</v>
      </c>
      <c r="H217">
        <v>103</v>
      </c>
      <c r="I217" s="4">
        <v>1872</v>
      </c>
    </row>
    <row r="218" spans="1:9" x14ac:dyDescent="0.3">
      <c r="A218" s="2" t="s">
        <v>649</v>
      </c>
      <c r="B218" t="s">
        <v>125</v>
      </c>
      <c r="C218" t="s">
        <v>345</v>
      </c>
      <c r="D218" t="s">
        <v>94</v>
      </c>
      <c r="E218" t="s">
        <v>127</v>
      </c>
      <c r="F218" t="s">
        <v>135</v>
      </c>
      <c r="G218" t="s">
        <v>128</v>
      </c>
      <c r="H218">
        <v>103</v>
      </c>
      <c r="I218" s="4">
        <v>1893</v>
      </c>
    </row>
    <row r="219" spans="1:9" x14ac:dyDescent="0.3">
      <c r="A219" s="2" t="s">
        <v>649</v>
      </c>
      <c r="B219" t="s">
        <v>125</v>
      </c>
      <c r="C219" t="s">
        <v>346</v>
      </c>
      <c r="D219" t="s">
        <v>94</v>
      </c>
      <c r="E219" t="s">
        <v>127</v>
      </c>
      <c r="F219" t="s">
        <v>135</v>
      </c>
      <c r="G219" t="s">
        <v>128</v>
      </c>
      <c r="H219">
        <v>103</v>
      </c>
      <c r="I219" s="4">
        <v>2073</v>
      </c>
    </row>
    <row r="220" spans="1:9" x14ac:dyDescent="0.3">
      <c r="A220" s="2" t="s">
        <v>649</v>
      </c>
      <c r="B220" t="s">
        <v>125</v>
      </c>
      <c r="C220" t="s">
        <v>347</v>
      </c>
      <c r="D220" t="s">
        <v>94</v>
      </c>
      <c r="E220" t="s">
        <v>127</v>
      </c>
      <c r="F220" t="s">
        <v>135</v>
      </c>
      <c r="G220" t="s">
        <v>128</v>
      </c>
      <c r="H220">
        <v>103</v>
      </c>
      <c r="I220" s="4">
        <v>2117</v>
      </c>
    </row>
    <row r="221" spans="1:9" x14ac:dyDescent="0.3">
      <c r="A221" s="2" t="s">
        <v>649</v>
      </c>
      <c r="B221" t="s">
        <v>125</v>
      </c>
      <c r="C221" t="s">
        <v>348</v>
      </c>
      <c r="D221" t="s">
        <v>94</v>
      </c>
      <c r="E221" t="s">
        <v>127</v>
      </c>
      <c r="F221" t="s">
        <v>135</v>
      </c>
      <c r="G221" t="s">
        <v>128</v>
      </c>
      <c r="H221">
        <v>103</v>
      </c>
      <c r="I221" s="4">
        <v>2534</v>
      </c>
    </row>
    <row r="222" spans="1:9" x14ac:dyDescent="0.3">
      <c r="A222" s="2" t="s">
        <v>649</v>
      </c>
      <c r="B222" t="s">
        <v>125</v>
      </c>
      <c r="C222" t="s">
        <v>349</v>
      </c>
      <c r="D222" t="s">
        <v>94</v>
      </c>
      <c r="E222" t="s">
        <v>127</v>
      </c>
      <c r="F222" t="s">
        <v>135</v>
      </c>
      <c r="G222" t="s">
        <v>128</v>
      </c>
      <c r="H222">
        <v>103</v>
      </c>
      <c r="I222" s="4">
        <v>3099</v>
      </c>
    </row>
    <row r="223" spans="1:9" x14ac:dyDescent="0.3">
      <c r="A223" s="2" t="s">
        <v>649</v>
      </c>
      <c r="B223" t="s">
        <v>125</v>
      </c>
      <c r="C223" t="s">
        <v>350</v>
      </c>
      <c r="D223" t="s">
        <v>94</v>
      </c>
      <c r="E223" t="s">
        <v>127</v>
      </c>
      <c r="F223" t="s">
        <v>135</v>
      </c>
      <c r="G223" t="s">
        <v>128</v>
      </c>
      <c r="H223">
        <v>103</v>
      </c>
      <c r="I223" s="4">
        <v>3501</v>
      </c>
    </row>
    <row r="224" spans="1:9" x14ac:dyDescent="0.3">
      <c r="A224" s="2" t="s">
        <v>649</v>
      </c>
      <c r="B224" t="s">
        <v>125</v>
      </c>
      <c r="C224" t="s">
        <v>351</v>
      </c>
      <c r="D224" t="s">
        <v>94</v>
      </c>
      <c r="E224" t="s">
        <v>127</v>
      </c>
      <c r="F224" t="s">
        <v>135</v>
      </c>
      <c r="G224" t="s">
        <v>128</v>
      </c>
      <c r="H224">
        <v>103</v>
      </c>
      <c r="I224" s="4">
        <v>3853</v>
      </c>
    </row>
    <row r="225" spans="1:9" x14ac:dyDescent="0.3">
      <c r="A225" s="2" t="s">
        <v>649</v>
      </c>
      <c r="B225" t="s">
        <v>125</v>
      </c>
      <c r="C225" t="s">
        <v>352</v>
      </c>
      <c r="D225" t="s">
        <v>94</v>
      </c>
      <c r="E225" t="s">
        <v>127</v>
      </c>
      <c r="F225" t="s">
        <v>135</v>
      </c>
      <c r="G225" t="s">
        <v>128</v>
      </c>
      <c r="H225">
        <v>103</v>
      </c>
      <c r="I225" s="4">
        <v>2196</v>
      </c>
    </row>
    <row r="226" spans="1:9" x14ac:dyDescent="0.3">
      <c r="A226" s="2" t="s">
        <v>649</v>
      </c>
      <c r="B226" t="s">
        <v>125</v>
      </c>
      <c r="C226" t="s">
        <v>353</v>
      </c>
      <c r="D226" t="s">
        <v>94</v>
      </c>
      <c r="E226" t="s">
        <v>127</v>
      </c>
      <c r="F226" t="s">
        <v>135</v>
      </c>
      <c r="G226" t="s">
        <v>128</v>
      </c>
      <c r="H226">
        <v>103</v>
      </c>
      <c r="I226" s="4">
        <v>2631</v>
      </c>
    </row>
    <row r="227" spans="1:9" x14ac:dyDescent="0.3">
      <c r="A227" s="2" t="s">
        <v>649</v>
      </c>
      <c r="B227" t="s">
        <v>125</v>
      </c>
      <c r="C227" t="s">
        <v>354</v>
      </c>
      <c r="D227" t="s">
        <v>94</v>
      </c>
      <c r="E227" t="s">
        <v>127</v>
      </c>
      <c r="F227" t="s">
        <v>135</v>
      </c>
      <c r="G227" t="s">
        <v>128</v>
      </c>
      <c r="H227">
        <v>103</v>
      </c>
      <c r="I227" s="4">
        <v>2653</v>
      </c>
    </row>
    <row r="228" spans="1:9" x14ac:dyDescent="0.3">
      <c r="A228" s="2" t="s">
        <v>649</v>
      </c>
      <c r="B228" t="s">
        <v>125</v>
      </c>
      <c r="C228" t="s">
        <v>355</v>
      </c>
      <c r="D228" t="s">
        <v>94</v>
      </c>
      <c r="E228" t="s">
        <v>127</v>
      </c>
      <c r="F228" t="s">
        <v>135</v>
      </c>
      <c r="G228" t="s">
        <v>128</v>
      </c>
      <c r="H228">
        <v>103</v>
      </c>
      <c r="I228" s="4">
        <v>3652</v>
      </c>
    </row>
    <row r="229" spans="1:9" x14ac:dyDescent="0.3">
      <c r="A229" s="2" t="s">
        <v>649</v>
      </c>
      <c r="B229" t="s">
        <v>125</v>
      </c>
      <c r="C229" t="s">
        <v>356</v>
      </c>
      <c r="D229" t="s">
        <v>94</v>
      </c>
      <c r="E229" t="s">
        <v>127</v>
      </c>
      <c r="F229" t="s">
        <v>135</v>
      </c>
      <c r="G229" t="s">
        <v>128</v>
      </c>
      <c r="H229">
        <v>103</v>
      </c>
      <c r="I229" s="4">
        <v>3739</v>
      </c>
    </row>
    <row r="230" spans="1:9" x14ac:dyDescent="0.3">
      <c r="A230" s="2" t="s">
        <v>649</v>
      </c>
      <c r="B230" t="s">
        <v>125</v>
      </c>
      <c r="C230" t="s">
        <v>357</v>
      </c>
      <c r="D230" t="s">
        <v>94</v>
      </c>
      <c r="E230" t="s">
        <v>127</v>
      </c>
      <c r="F230" t="s">
        <v>135</v>
      </c>
      <c r="G230" t="s">
        <v>128</v>
      </c>
      <c r="H230">
        <v>103</v>
      </c>
      <c r="I230" s="4">
        <v>4431</v>
      </c>
    </row>
    <row r="231" spans="1:9" x14ac:dyDescent="0.3">
      <c r="A231" s="2" t="s">
        <v>649</v>
      </c>
      <c r="B231" t="s">
        <v>125</v>
      </c>
      <c r="C231" t="s">
        <v>358</v>
      </c>
      <c r="D231" t="s">
        <v>94</v>
      </c>
      <c r="E231" t="s">
        <v>127</v>
      </c>
      <c r="F231" t="s">
        <v>135</v>
      </c>
      <c r="G231" t="s">
        <v>128</v>
      </c>
      <c r="H231">
        <v>103</v>
      </c>
      <c r="I231" s="4">
        <v>2496</v>
      </c>
    </row>
    <row r="232" spans="1:9" x14ac:dyDescent="0.3">
      <c r="A232" s="2" t="s">
        <v>649</v>
      </c>
      <c r="B232" t="s">
        <v>125</v>
      </c>
      <c r="C232" t="s">
        <v>359</v>
      </c>
      <c r="D232" t="s">
        <v>94</v>
      </c>
      <c r="E232" t="s">
        <v>127</v>
      </c>
      <c r="F232" t="s">
        <v>135</v>
      </c>
      <c r="G232" t="s">
        <v>128</v>
      </c>
      <c r="H232">
        <v>103</v>
      </c>
      <c r="I232" s="4">
        <v>2944</v>
      </c>
    </row>
    <row r="233" spans="1:9" x14ac:dyDescent="0.3">
      <c r="A233" s="2" t="s">
        <v>649</v>
      </c>
      <c r="B233" t="s">
        <v>125</v>
      </c>
      <c r="C233" t="s">
        <v>360</v>
      </c>
      <c r="D233" t="s">
        <v>94</v>
      </c>
      <c r="E233" t="s">
        <v>127</v>
      </c>
      <c r="F233" t="s">
        <v>135</v>
      </c>
      <c r="G233" t="s">
        <v>128</v>
      </c>
      <c r="H233">
        <v>103</v>
      </c>
      <c r="I233" s="4">
        <v>4185</v>
      </c>
    </row>
    <row r="234" spans="1:9" x14ac:dyDescent="0.3">
      <c r="A234" s="2" t="s">
        <v>649</v>
      </c>
      <c r="B234" t="s">
        <v>125</v>
      </c>
      <c r="C234" t="s">
        <v>361</v>
      </c>
      <c r="D234" t="s">
        <v>94</v>
      </c>
      <c r="E234" t="s">
        <v>127</v>
      </c>
      <c r="F234" t="s">
        <v>135</v>
      </c>
      <c r="G234" t="s">
        <v>128</v>
      </c>
      <c r="H234">
        <v>103</v>
      </c>
      <c r="I234" s="4">
        <v>4473</v>
      </c>
    </row>
    <row r="235" spans="1:9" x14ac:dyDescent="0.3">
      <c r="A235" s="2" t="s">
        <v>649</v>
      </c>
      <c r="B235" t="s">
        <v>125</v>
      </c>
      <c r="C235" t="s">
        <v>362</v>
      </c>
      <c r="D235" t="s">
        <v>94</v>
      </c>
      <c r="E235" t="s">
        <v>127</v>
      </c>
      <c r="F235" t="s">
        <v>135</v>
      </c>
      <c r="G235" t="s">
        <v>128</v>
      </c>
      <c r="H235">
        <v>103</v>
      </c>
      <c r="I235" s="4">
        <v>4854</v>
      </c>
    </row>
    <row r="236" spans="1:9" x14ac:dyDescent="0.3">
      <c r="A236" s="2" t="s">
        <v>649</v>
      </c>
      <c r="B236" t="s">
        <v>125</v>
      </c>
      <c r="C236" t="s">
        <v>363</v>
      </c>
      <c r="D236" t="s">
        <v>94</v>
      </c>
      <c r="E236" t="s">
        <v>127</v>
      </c>
      <c r="F236" t="s">
        <v>135</v>
      </c>
      <c r="G236" t="s">
        <v>128</v>
      </c>
      <c r="H236">
        <v>103</v>
      </c>
      <c r="I236" s="4">
        <v>5714</v>
      </c>
    </row>
    <row r="237" spans="1:9" x14ac:dyDescent="0.3">
      <c r="A237" s="2" t="s">
        <v>649</v>
      </c>
      <c r="B237" t="s">
        <v>125</v>
      </c>
      <c r="C237" t="s">
        <v>364</v>
      </c>
      <c r="D237" t="s">
        <v>94</v>
      </c>
      <c r="E237" t="s">
        <v>127</v>
      </c>
      <c r="F237" t="s">
        <v>135</v>
      </c>
      <c r="G237" t="s">
        <v>128</v>
      </c>
      <c r="H237">
        <v>103</v>
      </c>
      <c r="I237" s="4">
        <v>3647</v>
      </c>
    </row>
    <row r="238" spans="1:9" x14ac:dyDescent="0.3">
      <c r="A238" s="2" t="s">
        <v>649</v>
      </c>
      <c r="B238" t="s">
        <v>125</v>
      </c>
      <c r="C238" t="s">
        <v>365</v>
      </c>
      <c r="D238" t="s">
        <v>94</v>
      </c>
      <c r="E238" t="s">
        <v>127</v>
      </c>
      <c r="F238" t="s">
        <v>135</v>
      </c>
      <c r="G238" t="s">
        <v>128</v>
      </c>
      <c r="H238">
        <v>103</v>
      </c>
      <c r="I238" s="4">
        <v>3987</v>
      </c>
    </row>
    <row r="239" spans="1:9" x14ac:dyDescent="0.3">
      <c r="A239" s="2" t="s">
        <v>649</v>
      </c>
      <c r="B239" t="s">
        <v>125</v>
      </c>
      <c r="C239" t="s">
        <v>366</v>
      </c>
      <c r="D239" t="s">
        <v>94</v>
      </c>
      <c r="E239" t="s">
        <v>127</v>
      </c>
      <c r="F239" t="s">
        <v>135</v>
      </c>
      <c r="G239" t="s">
        <v>128</v>
      </c>
      <c r="H239">
        <v>103</v>
      </c>
      <c r="I239" s="4">
        <v>5021</v>
      </c>
    </row>
    <row r="240" spans="1:9" x14ac:dyDescent="0.3">
      <c r="A240" s="2" t="s">
        <v>649</v>
      </c>
      <c r="B240" t="s">
        <v>125</v>
      </c>
      <c r="C240" t="s">
        <v>367</v>
      </c>
      <c r="D240" t="s">
        <v>94</v>
      </c>
      <c r="E240" t="s">
        <v>127</v>
      </c>
      <c r="F240" t="s">
        <v>135</v>
      </c>
      <c r="G240" t="s">
        <v>128</v>
      </c>
      <c r="H240">
        <v>103</v>
      </c>
      <c r="I240" s="4">
        <v>5123</v>
      </c>
    </row>
    <row r="241" spans="1:9" x14ac:dyDescent="0.3">
      <c r="A241" s="2" t="s">
        <v>649</v>
      </c>
      <c r="B241" t="s">
        <v>125</v>
      </c>
      <c r="C241" t="s">
        <v>368</v>
      </c>
      <c r="D241" t="s">
        <v>94</v>
      </c>
      <c r="E241" t="s">
        <v>127</v>
      </c>
      <c r="F241" t="s">
        <v>135</v>
      </c>
      <c r="G241" t="s">
        <v>128</v>
      </c>
      <c r="H241">
        <v>103</v>
      </c>
      <c r="I241" s="4">
        <v>5911</v>
      </c>
    </row>
    <row r="242" spans="1:9" x14ac:dyDescent="0.3">
      <c r="A242" s="2" t="s">
        <v>649</v>
      </c>
      <c r="B242" t="s">
        <v>125</v>
      </c>
      <c r="C242" t="s">
        <v>369</v>
      </c>
      <c r="D242" t="s">
        <v>94</v>
      </c>
      <c r="E242" t="s">
        <v>127</v>
      </c>
      <c r="F242" t="s">
        <v>135</v>
      </c>
      <c r="G242" t="s">
        <v>128</v>
      </c>
      <c r="H242">
        <v>103</v>
      </c>
      <c r="I242" s="4">
        <v>6773</v>
      </c>
    </row>
    <row r="243" spans="1:9" x14ac:dyDescent="0.3">
      <c r="A243" s="2" t="s">
        <v>649</v>
      </c>
      <c r="B243" t="s">
        <v>125</v>
      </c>
      <c r="C243" t="s">
        <v>370</v>
      </c>
      <c r="D243" t="s">
        <v>94</v>
      </c>
      <c r="E243" t="s">
        <v>127</v>
      </c>
      <c r="F243" t="s">
        <v>135</v>
      </c>
      <c r="G243" t="s">
        <v>128</v>
      </c>
      <c r="H243">
        <v>103</v>
      </c>
      <c r="I243" s="4">
        <v>9378</v>
      </c>
    </row>
    <row r="244" spans="1:9" x14ac:dyDescent="0.3">
      <c r="A244" s="2" t="s">
        <v>649</v>
      </c>
      <c r="B244" t="s">
        <v>125</v>
      </c>
      <c r="C244" t="s">
        <v>371</v>
      </c>
      <c r="D244" t="s">
        <v>94</v>
      </c>
      <c r="E244" t="s">
        <v>127</v>
      </c>
      <c r="F244" t="s">
        <v>135</v>
      </c>
      <c r="G244" t="s">
        <v>128</v>
      </c>
      <c r="H244">
        <v>103</v>
      </c>
      <c r="I244" s="4">
        <v>10225</v>
      </c>
    </row>
    <row r="245" spans="1:9" x14ac:dyDescent="0.3">
      <c r="A245" s="2" t="s">
        <v>649</v>
      </c>
      <c r="B245" t="s">
        <v>125</v>
      </c>
      <c r="C245" t="s">
        <v>372</v>
      </c>
      <c r="D245" t="s">
        <v>94</v>
      </c>
      <c r="E245" t="s">
        <v>127</v>
      </c>
      <c r="F245" t="s">
        <v>135</v>
      </c>
      <c r="G245" t="s">
        <v>128</v>
      </c>
      <c r="H245">
        <v>103</v>
      </c>
      <c r="I245" s="4">
        <v>7183</v>
      </c>
    </row>
    <row r="246" spans="1:9" x14ac:dyDescent="0.3">
      <c r="A246" s="2" t="s">
        <v>649</v>
      </c>
      <c r="B246" t="s">
        <v>125</v>
      </c>
      <c r="C246" t="s">
        <v>373</v>
      </c>
      <c r="D246" t="s">
        <v>94</v>
      </c>
      <c r="E246" t="s">
        <v>127</v>
      </c>
      <c r="F246" t="s">
        <v>135</v>
      </c>
      <c r="G246" t="s">
        <v>128</v>
      </c>
      <c r="H246">
        <v>103</v>
      </c>
      <c r="I246" s="4">
        <v>10383</v>
      </c>
    </row>
    <row r="247" spans="1:9" x14ac:dyDescent="0.3">
      <c r="A247" s="2" t="s">
        <v>649</v>
      </c>
      <c r="B247" t="s">
        <v>125</v>
      </c>
      <c r="C247" t="s">
        <v>374</v>
      </c>
      <c r="D247" t="s">
        <v>94</v>
      </c>
      <c r="E247" t="s">
        <v>127</v>
      </c>
      <c r="F247" t="s">
        <v>135</v>
      </c>
      <c r="G247" t="s">
        <v>128</v>
      </c>
      <c r="H247">
        <v>103</v>
      </c>
      <c r="I247" s="4">
        <v>11512</v>
      </c>
    </row>
    <row r="248" spans="1:9" x14ac:dyDescent="0.3">
      <c r="A248" s="2" t="s">
        <v>649</v>
      </c>
      <c r="B248" t="s">
        <v>125</v>
      </c>
      <c r="C248" t="s">
        <v>375</v>
      </c>
      <c r="D248" t="s">
        <v>94</v>
      </c>
      <c r="E248" t="s">
        <v>127</v>
      </c>
      <c r="F248" t="s">
        <v>135</v>
      </c>
      <c r="G248" t="s">
        <v>128</v>
      </c>
      <c r="H248">
        <v>103</v>
      </c>
      <c r="I248" s="4">
        <v>12729</v>
      </c>
    </row>
    <row r="249" spans="1:9" x14ac:dyDescent="0.3">
      <c r="A249" s="2" t="s">
        <v>649</v>
      </c>
      <c r="B249" t="s">
        <v>125</v>
      </c>
      <c r="C249" t="s">
        <v>376</v>
      </c>
      <c r="D249" t="s">
        <v>94</v>
      </c>
      <c r="E249" t="s">
        <v>127</v>
      </c>
      <c r="F249" t="s">
        <v>135</v>
      </c>
      <c r="G249" t="s">
        <v>128</v>
      </c>
      <c r="H249">
        <v>103</v>
      </c>
      <c r="I249" s="4">
        <v>8368</v>
      </c>
    </row>
    <row r="250" spans="1:9" x14ac:dyDescent="0.3">
      <c r="A250" s="2" t="s">
        <v>649</v>
      </c>
      <c r="B250" t="s">
        <v>125</v>
      </c>
      <c r="C250" t="s">
        <v>377</v>
      </c>
      <c r="D250" t="s">
        <v>94</v>
      </c>
      <c r="E250" t="s">
        <v>127</v>
      </c>
      <c r="F250" t="s">
        <v>135</v>
      </c>
      <c r="G250" t="s">
        <v>128</v>
      </c>
      <c r="H250">
        <v>103</v>
      </c>
      <c r="I250" s="4">
        <v>11875</v>
      </c>
    </row>
    <row r="251" spans="1:9" x14ac:dyDescent="0.3">
      <c r="A251" s="2" t="s">
        <v>649</v>
      </c>
      <c r="B251" t="s">
        <v>125</v>
      </c>
      <c r="C251" t="s">
        <v>378</v>
      </c>
      <c r="D251" t="s">
        <v>94</v>
      </c>
      <c r="E251" t="s">
        <v>127</v>
      </c>
      <c r="F251" t="s">
        <v>135</v>
      </c>
      <c r="G251" t="s">
        <v>128</v>
      </c>
      <c r="H251">
        <v>103</v>
      </c>
      <c r="I251" s="4">
        <v>13408</v>
      </c>
    </row>
    <row r="252" spans="1:9" x14ac:dyDescent="0.3">
      <c r="A252" s="2" t="s">
        <v>649</v>
      </c>
      <c r="B252" t="s">
        <v>125</v>
      </c>
      <c r="C252" t="s">
        <v>379</v>
      </c>
      <c r="D252" t="s">
        <v>94</v>
      </c>
      <c r="E252" t="s">
        <v>127</v>
      </c>
      <c r="F252" t="s">
        <v>135</v>
      </c>
      <c r="G252" t="s">
        <v>128</v>
      </c>
      <c r="H252">
        <v>103</v>
      </c>
      <c r="I252" s="4">
        <v>14494</v>
      </c>
    </row>
    <row r="253" spans="1:9" x14ac:dyDescent="0.3">
      <c r="A253" s="2" t="s">
        <v>649</v>
      </c>
      <c r="B253" t="s">
        <v>125</v>
      </c>
      <c r="C253" t="s">
        <v>380</v>
      </c>
      <c r="D253" t="s">
        <v>94</v>
      </c>
      <c r="E253" t="s">
        <v>127</v>
      </c>
      <c r="F253" t="s">
        <v>135</v>
      </c>
      <c r="G253" t="s">
        <v>128</v>
      </c>
      <c r="H253">
        <v>103</v>
      </c>
      <c r="I253" s="4">
        <v>18096</v>
      </c>
    </row>
    <row r="254" spans="1:9" x14ac:dyDescent="0.3">
      <c r="A254" s="2" t="s">
        <v>649</v>
      </c>
      <c r="B254" t="s">
        <v>125</v>
      </c>
      <c r="C254" t="s">
        <v>381</v>
      </c>
      <c r="D254" t="s">
        <v>94</v>
      </c>
      <c r="E254" t="s">
        <v>127</v>
      </c>
      <c r="F254" t="s">
        <v>135</v>
      </c>
      <c r="G254" t="s">
        <v>128</v>
      </c>
      <c r="H254">
        <v>103</v>
      </c>
      <c r="I254" s="4">
        <v>9217</v>
      </c>
    </row>
    <row r="255" spans="1:9" x14ac:dyDescent="0.3">
      <c r="A255" s="2" t="s">
        <v>649</v>
      </c>
      <c r="B255" t="s">
        <v>125</v>
      </c>
      <c r="C255" t="s">
        <v>382</v>
      </c>
      <c r="D255" t="s">
        <v>94</v>
      </c>
      <c r="E255" t="s">
        <v>127</v>
      </c>
      <c r="F255" t="s">
        <v>135</v>
      </c>
      <c r="G255" t="s">
        <v>128</v>
      </c>
      <c r="H255">
        <v>103</v>
      </c>
      <c r="I255" s="4">
        <v>12907</v>
      </c>
    </row>
    <row r="256" spans="1:9" x14ac:dyDescent="0.3">
      <c r="A256" s="2" t="s">
        <v>649</v>
      </c>
      <c r="B256" t="s">
        <v>125</v>
      </c>
      <c r="C256" t="s">
        <v>383</v>
      </c>
      <c r="D256" t="s">
        <v>94</v>
      </c>
      <c r="E256" t="s">
        <v>127</v>
      </c>
      <c r="F256" t="s">
        <v>135</v>
      </c>
      <c r="G256" t="s">
        <v>128</v>
      </c>
      <c r="H256">
        <v>103</v>
      </c>
      <c r="I256" s="4">
        <v>14432</v>
      </c>
    </row>
    <row r="257" spans="1:9" x14ac:dyDescent="0.3">
      <c r="A257" s="2" t="s">
        <v>649</v>
      </c>
      <c r="B257" t="s">
        <v>125</v>
      </c>
      <c r="C257" t="s">
        <v>384</v>
      </c>
      <c r="D257" t="s">
        <v>94</v>
      </c>
      <c r="E257" t="s">
        <v>127</v>
      </c>
      <c r="F257" t="s">
        <v>135</v>
      </c>
      <c r="G257" t="s">
        <v>128</v>
      </c>
      <c r="H257">
        <v>103</v>
      </c>
      <c r="I257" s="4">
        <v>15687</v>
      </c>
    </row>
    <row r="258" spans="1:9" x14ac:dyDescent="0.3">
      <c r="A258" s="2" t="s">
        <v>649</v>
      </c>
      <c r="B258" t="s">
        <v>125</v>
      </c>
      <c r="C258" t="s">
        <v>385</v>
      </c>
      <c r="D258" t="s">
        <v>94</v>
      </c>
      <c r="E258" t="s">
        <v>127</v>
      </c>
      <c r="F258" t="s">
        <v>135</v>
      </c>
      <c r="G258" t="s">
        <v>128</v>
      </c>
      <c r="H258">
        <v>103</v>
      </c>
      <c r="I258" s="4">
        <v>10003</v>
      </c>
    </row>
    <row r="259" spans="1:9" x14ac:dyDescent="0.3">
      <c r="A259" s="2" t="s">
        <v>649</v>
      </c>
      <c r="B259" t="s">
        <v>125</v>
      </c>
      <c r="C259" t="s">
        <v>386</v>
      </c>
      <c r="D259" t="s">
        <v>94</v>
      </c>
      <c r="E259" t="s">
        <v>127</v>
      </c>
      <c r="F259" t="s">
        <v>135</v>
      </c>
      <c r="G259" t="s">
        <v>128</v>
      </c>
      <c r="H259">
        <v>103</v>
      </c>
      <c r="I259" s="4">
        <v>14306</v>
      </c>
    </row>
    <row r="260" spans="1:9" x14ac:dyDescent="0.3">
      <c r="A260" s="2" t="s">
        <v>649</v>
      </c>
      <c r="B260" t="s">
        <v>125</v>
      </c>
      <c r="C260" t="s">
        <v>387</v>
      </c>
      <c r="D260" t="s">
        <v>94</v>
      </c>
      <c r="E260" t="s">
        <v>127</v>
      </c>
      <c r="F260" t="s">
        <v>135</v>
      </c>
      <c r="G260" t="s">
        <v>128</v>
      </c>
      <c r="H260">
        <v>103</v>
      </c>
      <c r="I260" s="4">
        <v>16048</v>
      </c>
    </row>
    <row r="261" spans="1:9" x14ac:dyDescent="0.3">
      <c r="A261" s="2" t="s">
        <v>649</v>
      </c>
      <c r="B261" t="s">
        <v>125</v>
      </c>
      <c r="C261" t="s">
        <v>388</v>
      </c>
      <c r="D261" t="s">
        <v>94</v>
      </c>
      <c r="E261" t="s">
        <v>127</v>
      </c>
      <c r="F261" t="s">
        <v>135</v>
      </c>
      <c r="G261" t="s">
        <v>128</v>
      </c>
      <c r="H261">
        <v>103</v>
      </c>
      <c r="I261" s="4">
        <v>17324</v>
      </c>
    </row>
    <row r="262" spans="1:9" x14ac:dyDescent="0.3">
      <c r="A262" s="2" t="s">
        <v>649</v>
      </c>
      <c r="B262" t="s">
        <v>125</v>
      </c>
      <c r="C262" t="s">
        <v>389</v>
      </c>
      <c r="D262" t="s">
        <v>94</v>
      </c>
      <c r="E262" t="s">
        <v>127</v>
      </c>
      <c r="F262" t="s">
        <v>135</v>
      </c>
      <c r="G262" t="s">
        <v>128</v>
      </c>
      <c r="H262">
        <v>103</v>
      </c>
      <c r="I262" s="4">
        <v>15152</v>
      </c>
    </row>
    <row r="263" spans="1:9" x14ac:dyDescent="0.3">
      <c r="A263" s="2" t="s">
        <v>649</v>
      </c>
      <c r="B263" t="s">
        <v>125</v>
      </c>
      <c r="C263" t="s">
        <v>390</v>
      </c>
      <c r="D263" t="s">
        <v>94</v>
      </c>
      <c r="E263" t="s">
        <v>127</v>
      </c>
      <c r="F263" t="s">
        <v>135</v>
      </c>
      <c r="G263" t="s">
        <v>128</v>
      </c>
      <c r="H263">
        <v>103</v>
      </c>
      <c r="I263" s="4">
        <v>17073</v>
      </c>
    </row>
    <row r="264" spans="1:9" x14ac:dyDescent="0.3">
      <c r="A264" s="2" t="s">
        <v>649</v>
      </c>
      <c r="B264" t="s">
        <v>125</v>
      </c>
      <c r="C264" t="s">
        <v>391</v>
      </c>
      <c r="D264" t="s">
        <v>94</v>
      </c>
      <c r="E264" t="s">
        <v>127</v>
      </c>
      <c r="F264" t="s">
        <v>135</v>
      </c>
      <c r="G264" t="s">
        <v>128</v>
      </c>
      <c r="H264">
        <v>103</v>
      </c>
      <c r="I264" s="4">
        <v>18885</v>
      </c>
    </row>
    <row r="265" spans="1:9" x14ac:dyDescent="0.3">
      <c r="A265" s="2" t="s">
        <v>649</v>
      </c>
      <c r="B265" t="s">
        <v>125</v>
      </c>
      <c r="C265" t="s">
        <v>392</v>
      </c>
      <c r="D265" t="s">
        <v>94</v>
      </c>
      <c r="E265" t="s">
        <v>127</v>
      </c>
      <c r="F265" t="s">
        <v>135</v>
      </c>
      <c r="G265" t="s">
        <v>128</v>
      </c>
      <c r="H265">
        <v>103</v>
      </c>
      <c r="I265" s="4">
        <v>20532</v>
      </c>
    </row>
    <row r="266" spans="1:9" x14ac:dyDescent="0.3">
      <c r="A266" s="2" t="s">
        <v>649</v>
      </c>
      <c r="B266" t="s">
        <v>125</v>
      </c>
      <c r="C266" t="s">
        <v>393</v>
      </c>
      <c r="D266" t="s">
        <v>94</v>
      </c>
      <c r="E266" t="s">
        <v>127</v>
      </c>
      <c r="F266" t="s">
        <v>135</v>
      </c>
      <c r="G266" t="s">
        <v>128</v>
      </c>
      <c r="H266">
        <v>103</v>
      </c>
      <c r="I266" s="4">
        <v>21727</v>
      </c>
    </row>
    <row r="267" spans="1:9" x14ac:dyDescent="0.3">
      <c r="A267" s="2" t="s">
        <v>649</v>
      </c>
      <c r="B267" t="s">
        <v>125</v>
      </c>
      <c r="C267" t="s">
        <v>394</v>
      </c>
      <c r="D267" t="s">
        <v>94</v>
      </c>
      <c r="E267" t="s">
        <v>127</v>
      </c>
      <c r="F267" t="s">
        <v>135</v>
      </c>
      <c r="G267" t="s">
        <v>128</v>
      </c>
      <c r="H267">
        <v>103</v>
      </c>
      <c r="I267" s="4">
        <v>22555</v>
      </c>
    </row>
    <row r="268" spans="1:9" x14ac:dyDescent="0.3">
      <c r="A268" s="2" t="s">
        <v>649</v>
      </c>
      <c r="B268" t="s">
        <v>125</v>
      </c>
      <c r="C268" t="s">
        <v>395</v>
      </c>
      <c r="D268" t="s">
        <v>94</v>
      </c>
      <c r="E268" t="s">
        <v>127</v>
      </c>
      <c r="F268" t="s">
        <v>135</v>
      </c>
      <c r="G268" t="s">
        <v>128</v>
      </c>
      <c r="H268">
        <v>103</v>
      </c>
      <c r="I268" s="4">
        <v>24292</v>
      </c>
    </row>
    <row r="269" spans="1:9" x14ac:dyDescent="0.3">
      <c r="A269" s="2" t="s">
        <v>649</v>
      </c>
      <c r="B269" t="s">
        <v>125</v>
      </c>
      <c r="C269" t="s">
        <v>396</v>
      </c>
      <c r="D269" t="s">
        <v>94</v>
      </c>
      <c r="E269" t="s">
        <v>127</v>
      </c>
      <c r="F269" t="s">
        <v>135</v>
      </c>
      <c r="G269" t="s">
        <v>128</v>
      </c>
      <c r="H269">
        <v>103</v>
      </c>
      <c r="I269" s="4">
        <v>23821</v>
      </c>
    </row>
    <row r="270" spans="1:9" x14ac:dyDescent="0.3">
      <c r="A270" s="2" t="s">
        <v>649</v>
      </c>
      <c r="B270" t="s">
        <v>125</v>
      </c>
      <c r="C270" t="s">
        <v>397</v>
      </c>
      <c r="D270" t="s">
        <v>94</v>
      </c>
      <c r="E270" t="s">
        <v>127</v>
      </c>
      <c r="F270" t="s">
        <v>135</v>
      </c>
      <c r="G270" t="s">
        <v>128</v>
      </c>
      <c r="H270">
        <v>103</v>
      </c>
      <c r="I270" s="4">
        <v>26660</v>
      </c>
    </row>
    <row r="271" spans="1:9" x14ac:dyDescent="0.3">
      <c r="A271" s="2" t="s">
        <v>649</v>
      </c>
      <c r="B271" t="s">
        <v>125</v>
      </c>
      <c r="C271" t="s">
        <v>398</v>
      </c>
      <c r="D271" t="s">
        <v>94</v>
      </c>
      <c r="E271" t="s">
        <v>127</v>
      </c>
      <c r="F271" t="s">
        <v>135</v>
      </c>
      <c r="G271" t="s">
        <v>128</v>
      </c>
      <c r="H271">
        <v>103</v>
      </c>
      <c r="I271" s="4">
        <v>28382</v>
      </c>
    </row>
    <row r="272" spans="1:9" x14ac:dyDescent="0.3">
      <c r="A272" s="2" t="s">
        <v>649</v>
      </c>
      <c r="B272" t="s">
        <v>125</v>
      </c>
      <c r="C272" t="s">
        <v>399</v>
      </c>
      <c r="D272" t="s">
        <v>94</v>
      </c>
      <c r="E272" t="s">
        <v>127</v>
      </c>
      <c r="F272" t="s">
        <v>135</v>
      </c>
      <c r="G272" t="s">
        <v>128</v>
      </c>
      <c r="H272">
        <v>103</v>
      </c>
      <c r="I272" s="4">
        <v>18590</v>
      </c>
    </row>
    <row r="273" spans="1:9" x14ac:dyDescent="0.3">
      <c r="A273" s="2" t="s">
        <v>649</v>
      </c>
      <c r="B273" t="s">
        <v>125</v>
      </c>
      <c r="C273" t="s">
        <v>400</v>
      </c>
      <c r="D273" t="s">
        <v>94</v>
      </c>
      <c r="E273" t="s">
        <v>127</v>
      </c>
      <c r="F273" t="s">
        <v>135</v>
      </c>
      <c r="G273" t="s">
        <v>128</v>
      </c>
      <c r="H273">
        <v>103</v>
      </c>
      <c r="I273" s="4">
        <v>20747</v>
      </c>
    </row>
    <row r="274" spans="1:9" x14ac:dyDescent="0.3">
      <c r="A274" s="2" t="s">
        <v>649</v>
      </c>
      <c r="B274" t="s">
        <v>125</v>
      </c>
      <c r="C274" t="s">
        <v>401</v>
      </c>
      <c r="D274" t="s">
        <v>94</v>
      </c>
      <c r="E274" t="s">
        <v>127</v>
      </c>
      <c r="F274" t="s">
        <v>135</v>
      </c>
      <c r="G274" t="s">
        <v>128</v>
      </c>
      <c r="H274">
        <v>103</v>
      </c>
      <c r="I274" s="4">
        <v>26857</v>
      </c>
    </row>
    <row r="275" spans="1:9" x14ac:dyDescent="0.3">
      <c r="A275" s="2" t="s">
        <v>649</v>
      </c>
      <c r="B275" t="s">
        <v>125</v>
      </c>
      <c r="C275" t="s">
        <v>402</v>
      </c>
      <c r="D275" t="s">
        <v>94</v>
      </c>
      <c r="E275" t="s">
        <v>127</v>
      </c>
      <c r="F275" t="s">
        <v>135</v>
      </c>
      <c r="G275" t="s">
        <v>128</v>
      </c>
      <c r="H275">
        <v>103</v>
      </c>
      <c r="I275" s="4">
        <v>30465</v>
      </c>
    </row>
    <row r="276" spans="1:9" x14ac:dyDescent="0.3">
      <c r="A276" s="2" t="s">
        <v>649</v>
      </c>
      <c r="B276" t="s">
        <v>125</v>
      </c>
      <c r="C276" t="s">
        <v>403</v>
      </c>
      <c r="D276" t="s">
        <v>94</v>
      </c>
      <c r="E276" t="s">
        <v>127</v>
      </c>
      <c r="F276" t="s">
        <v>135</v>
      </c>
      <c r="G276" t="s">
        <v>128</v>
      </c>
      <c r="H276">
        <v>103</v>
      </c>
      <c r="I276" s="4">
        <v>32667</v>
      </c>
    </row>
    <row r="277" spans="1:9" x14ac:dyDescent="0.3">
      <c r="A277" s="2" t="s">
        <v>649</v>
      </c>
      <c r="B277" t="s">
        <v>125</v>
      </c>
      <c r="C277" t="s">
        <v>404</v>
      </c>
      <c r="D277" t="s">
        <v>94</v>
      </c>
      <c r="E277" t="s">
        <v>127</v>
      </c>
      <c r="F277" t="s">
        <v>135</v>
      </c>
      <c r="G277" t="s">
        <v>128</v>
      </c>
      <c r="H277">
        <v>103</v>
      </c>
      <c r="I277" s="4">
        <v>20433</v>
      </c>
    </row>
    <row r="278" spans="1:9" x14ac:dyDescent="0.3">
      <c r="A278" s="2" t="s">
        <v>649</v>
      </c>
      <c r="B278" t="s">
        <v>125</v>
      </c>
      <c r="C278" t="s">
        <v>405</v>
      </c>
      <c r="D278" t="s">
        <v>94</v>
      </c>
      <c r="E278" t="s">
        <v>127</v>
      </c>
      <c r="F278" t="s">
        <v>135</v>
      </c>
      <c r="G278" t="s">
        <v>128</v>
      </c>
      <c r="H278">
        <v>103</v>
      </c>
      <c r="I278" s="4">
        <v>22949</v>
      </c>
    </row>
    <row r="279" spans="1:9" x14ac:dyDescent="0.3">
      <c r="A279" s="2" t="s">
        <v>649</v>
      </c>
      <c r="B279" t="s">
        <v>125</v>
      </c>
      <c r="C279" t="s">
        <v>406</v>
      </c>
      <c r="D279" t="s">
        <v>94</v>
      </c>
      <c r="E279" t="s">
        <v>127</v>
      </c>
      <c r="F279" t="s">
        <v>135</v>
      </c>
      <c r="G279" t="s">
        <v>128</v>
      </c>
      <c r="H279">
        <v>103</v>
      </c>
      <c r="I279" s="4">
        <v>35050</v>
      </c>
    </row>
    <row r="280" spans="1:9" x14ac:dyDescent="0.3">
      <c r="A280" s="2" t="s">
        <v>649</v>
      </c>
      <c r="B280" t="s">
        <v>125</v>
      </c>
      <c r="C280" t="s">
        <v>407</v>
      </c>
      <c r="D280" t="s">
        <v>94</v>
      </c>
      <c r="E280" t="s">
        <v>127</v>
      </c>
      <c r="F280" t="s">
        <v>135</v>
      </c>
      <c r="G280" t="s">
        <v>128</v>
      </c>
      <c r="H280">
        <v>103</v>
      </c>
      <c r="I280" s="4">
        <v>2060</v>
      </c>
    </row>
    <row r="281" spans="1:9" x14ac:dyDescent="0.3">
      <c r="A281" s="2" t="s">
        <v>649</v>
      </c>
      <c r="B281" t="s">
        <v>125</v>
      </c>
      <c r="C281" t="s">
        <v>408</v>
      </c>
      <c r="D281" t="s">
        <v>94</v>
      </c>
      <c r="E281" t="s">
        <v>127</v>
      </c>
      <c r="F281" t="s">
        <v>135</v>
      </c>
      <c r="G281" t="s">
        <v>128</v>
      </c>
      <c r="H281">
        <v>103</v>
      </c>
      <c r="I281" s="4">
        <v>2101</v>
      </c>
    </row>
    <row r="282" spans="1:9" x14ac:dyDescent="0.3">
      <c r="A282" s="2" t="s">
        <v>649</v>
      </c>
      <c r="B282" t="s">
        <v>125</v>
      </c>
      <c r="C282" t="s">
        <v>409</v>
      </c>
      <c r="D282" t="s">
        <v>94</v>
      </c>
      <c r="E282" t="s">
        <v>127</v>
      </c>
      <c r="F282" t="s">
        <v>135</v>
      </c>
      <c r="G282" t="s">
        <v>128</v>
      </c>
      <c r="H282">
        <v>103</v>
      </c>
      <c r="I282" s="4">
        <v>2136</v>
      </c>
    </row>
    <row r="283" spans="1:9" x14ac:dyDescent="0.3">
      <c r="A283" s="2" t="s">
        <v>649</v>
      </c>
      <c r="B283" t="s">
        <v>125</v>
      </c>
      <c r="C283" t="s">
        <v>410</v>
      </c>
      <c r="D283" t="s">
        <v>94</v>
      </c>
      <c r="E283" t="s">
        <v>127</v>
      </c>
      <c r="F283" t="s">
        <v>135</v>
      </c>
      <c r="G283" t="s">
        <v>128</v>
      </c>
      <c r="H283">
        <v>103</v>
      </c>
      <c r="I283" s="4">
        <v>2177</v>
      </c>
    </row>
    <row r="284" spans="1:9" x14ac:dyDescent="0.3">
      <c r="A284" s="2" t="s">
        <v>649</v>
      </c>
      <c r="B284" t="s">
        <v>125</v>
      </c>
      <c r="C284" t="s">
        <v>411</v>
      </c>
      <c r="D284" t="s">
        <v>94</v>
      </c>
      <c r="E284" t="s">
        <v>127</v>
      </c>
      <c r="F284" t="s">
        <v>135</v>
      </c>
      <c r="G284" t="s">
        <v>128</v>
      </c>
      <c r="H284">
        <v>103</v>
      </c>
      <c r="I284" s="4">
        <v>2213</v>
      </c>
    </row>
    <row r="285" spans="1:9" x14ac:dyDescent="0.3">
      <c r="A285" s="2" t="s">
        <v>649</v>
      </c>
      <c r="B285" t="s">
        <v>125</v>
      </c>
      <c r="C285" t="s">
        <v>412</v>
      </c>
      <c r="D285" t="s">
        <v>94</v>
      </c>
      <c r="E285" t="s">
        <v>127</v>
      </c>
      <c r="F285" t="s">
        <v>135</v>
      </c>
      <c r="G285" t="s">
        <v>128</v>
      </c>
      <c r="H285">
        <v>103</v>
      </c>
      <c r="I285" s="4">
        <v>2254</v>
      </c>
    </row>
    <row r="286" spans="1:9" x14ac:dyDescent="0.3">
      <c r="A286" s="2" t="s">
        <v>649</v>
      </c>
      <c r="B286" t="s">
        <v>125</v>
      </c>
      <c r="C286" t="s">
        <v>413</v>
      </c>
      <c r="D286" t="s">
        <v>94</v>
      </c>
      <c r="E286" t="s">
        <v>127</v>
      </c>
      <c r="F286" t="s">
        <v>135</v>
      </c>
      <c r="G286" t="s">
        <v>128</v>
      </c>
      <c r="H286">
        <v>103</v>
      </c>
      <c r="I286" s="4">
        <v>2277</v>
      </c>
    </row>
    <row r="287" spans="1:9" x14ac:dyDescent="0.3">
      <c r="A287" s="2" t="s">
        <v>649</v>
      </c>
      <c r="B287" t="s">
        <v>125</v>
      </c>
      <c r="C287" t="s">
        <v>414</v>
      </c>
      <c r="D287" t="s">
        <v>94</v>
      </c>
      <c r="E287" t="s">
        <v>127</v>
      </c>
      <c r="F287" t="s">
        <v>135</v>
      </c>
      <c r="G287" t="s">
        <v>128</v>
      </c>
      <c r="H287">
        <v>103</v>
      </c>
      <c r="I287" s="4">
        <v>2493</v>
      </c>
    </row>
    <row r="288" spans="1:9" x14ac:dyDescent="0.3">
      <c r="A288" s="2" t="s">
        <v>649</v>
      </c>
      <c r="B288" t="s">
        <v>125</v>
      </c>
      <c r="C288" t="s">
        <v>415</v>
      </c>
      <c r="D288" t="s">
        <v>94</v>
      </c>
      <c r="E288" t="s">
        <v>127</v>
      </c>
      <c r="F288" t="s">
        <v>135</v>
      </c>
      <c r="G288" t="s">
        <v>128</v>
      </c>
      <c r="H288">
        <v>103</v>
      </c>
      <c r="I288" s="4">
        <v>2542</v>
      </c>
    </row>
    <row r="289" spans="1:9" x14ac:dyDescent="0.3">
      <c r="A289" s="2" t="s">
        <v>649</v>
      </c>
      <c r="B289" t="s">
        <v>125</v>
      </c>
      <c r="C289" t="s">
        <v>416</v>
      </c>
      <c r="D289" t="s">
        <v>94</v>
      </c>
      <c r="E289" t="s">
        <v>127</v>
      </c>
      <c r="F289" t="s">
        <v>135</v>
      </c>
      <c r="G289" t="s">
        <v>128</v>
      </c>
      <c r="H289">
        <v>103</v>
      </c>
      <c r="I289" s="4">
        <v>3059</v>
      </c>
    </row>
    <row r="290" spans="1:9" x14ac:dyDescent="0.3">
      <c r="A290" s="2" t="s">
        <v>649</v>
      </c>
      <c r="B290" t="s">
        <v>125</v>
      </c>
      <c r="C290" t="s">
        <v>417</v>
      </c>
      <c r="D290" t="s">
        <v>94</v>
      </c>
      <c r="E290" t="s">
        <v>127</v>
      </c>
      <c r="F290" t="s">
        <v>135</v>
      </c>
      <c r="G290" t="s">
        <v>128</v>
      </c>
      <c r="H290">
        <v>103</v>
      </c>
      <c r="I290" s="4">
        <v>3696</v>
      </c>
    </row>
    <row r="291" spans="1:9" x14ac:dyDescent="0.3">
      <c r="A291" s="2" t="s">
        <v>649</v>
      </c>
      <c r="B291" t="s">
        <v>125</v>
      </c>
      <c r="C291" t="s">
        <v>418</v>
      </c>
      <c r="D291" t="s">
        <v>94</v>
      </c>
      <c r="E291" t="s">
        <v>127</v>
      </c>
      <c r="F291" t="s">
        <v>135</v>
      </c>
      <c r="G291" t="s">
        <v>128</v>
      </c>
      <c r="H291">
        <v>103</v>
      </c>
      <c r="I291" s="4">
        <v>4204</v>
      </c>
    </row>
    <row r="292" spans="1:9" x14ac:dyDescent="0.3">
      <c r="A292" s="2" t="s">
        <v>649</v>
      </c>
      <c r="B292" t="s">
        <v>125</v>
      </c>
      <c r="C292" t="s">
        <v>419</v>
      </c>
      <c r="D292" t="s">
        <v>94</v>
      </c>
      <c r="E292" t="s">
        <v>127</v>
      </c>
      <c r="F292" t="s">
        <v>135</v>
      </c>
      <c r="G292" t="s">
        <v>128</v>
      </c>
      <c r="H292">
        <v>103</v>
      </c>
      <c r="I292" s="4">
        <v>4635</v>
      </c>
    </row>
    <row r="293" spans="1:9" x14ac:dyDescent="0.3">
      <c r="A293" s="2" t="s">
        <v>649</v>
      </c>
      <c r="B293" t="s">
        <v>125</v>
      </c>
      <c r="C293" t="s">
        <v>420</v>
      </c>
      <c r="D293" t="s">
        <v>94</v>
      </c>
      <c r="E293" t="s">
        <v>127</v>
      </c>
      <c r="F293" t="s">
        <v>135</v>
      </c>
      <c r="G293" t="s">
        <v>128</v>
      </c>
      <c r="H293">
        <v>103</v>
      </c>
      <c r="I293" s="4">
        <v>2658</v>
      </c>
    </row>
    <row r="294" spans="1:9" x14ac:dyDescent="0.3">
      <c r="A294" s="2" t="s">
        <v>649</v>
      </c>
      <c r="B294" t="s">
        <v>125</v>
      </c>
      <c r="C294" t="s">
        <v>421</v>
      </c>
      <c r="D294" t="s">
        <v>94</v>
      </c>
      <c r="E294" t="s">
        <v>127</v>
      </c>
      <c r="F294" t="s">
        <v>135</v>
      </c>
      <c r="G294" t="s">
        <v>128</v>
      </c>
      <c r="H294">
        <v>103</v>
      </c>
      <c r="I294" s="4">
        <v>3198</v>
      </c>
    </row>
    <row r="295" spans="1:9" x14ac:dyDescent="0.3">
      <c r="A295" s="2" t="s">
        <v>649</v>
      </c>
      <c r="B295" t="s">
        <v>125</v>
      </c>
      <c r="C295" t="s">
        <v>422</v>
      </c>
      <c r="D295" t="s">
        <v>94</v>
      </c>
      <c r="E295" t="s">
        <v>127</v>
      </c>
      <c r="F295" t="s">
        <v>135</v>
      </c>
      <c r="G295" t="s">
        <v>128</v>
      </c>
      <c r="H295">
        <v>103</v>
      </c>
      <c r="I295" s="4">
        <v>3222</v>
      </c>
    </row>
    <row r="296" spans="1:9" x14ac:dyDescent="0.3">
      <c r="A296" s="2" t="s">
        <v>649</v>
      </c>
      <c r="B296" t="s">
        <v>125</v>
      </c>
      <c r="C296" t="s">
        <v>423</v>
      </c>
      <c r="D296" t="s">
        <v>94</v>
      </c>
      <c r="E296" t="s">
        <v>127</v>
      </c>
      <c r="F296" t="s">
        <v>135</v>
      </c>
      <c r="G296" t="s">
        <v>128</v>
      </c>
      <c r="H296">
        <v>103</v>
      </c>
      <c r="I296" s="4">
        <v>4406</v>
      </c>
    </row>
    <row r="297" spans="1:9" x14ac:dyDescent="0.3">
      <c r="A297" s="2" t="s">
        <v>649</v>
      </c>
      <c r="B297" t="s">
        <v>125</v>
      </c>
      <c r="C297" t="s">
        <v>424</v>
      </c>
      <c r="D297" t="s">
        <v>94</v>
      </c>
      <c r="E297" t="s">
        <v>127</v>
      </c>
      <c r="F297" t="s">
        <v>135</v>
      </c>
      <c r="G297" t="s">
        <v>128</v>
      </c>
      <c r="H297">
        <v>103</v>
      </c>
      <c r="I297" s="4">
        <v>4501</v>
      </c>
    </row>
    <row r="298" spans="1:9" x14ac:dyDescent="0.3">
      <c r="A298" s="2" t="s">
        <v>649</v>
      </c>
      <c r="B298" t="s">
        <v>125</v>
      </c>
      <c r="C298" t="s">
        <v>425</v>
      </c>
      <c r="D298" t="s">
        <v>94</v>
      </c>
      <c r="E298" t="s">
        <v>127</v>
      </c>
      <c r="F298" t="s">
        <v>135</v>
      </c>
      <c r="G298" t="s">
        <v>128</v>
      </c>
      <c r="H298">
        <v>103</v>
      </c>
      <c r="I298" s="4">
        <v>5351</v>
      </c>
    </row>
    <row r="299" spans="1:9" x14ac:dyDescent="0.3">
      <c r="A299" s="2" t="s">
        <v>649</v>
      </c>
      <c r="B299" t="s">
        <v>125</v>
      </c>
      <c r="C299" t="s">
        <v>426</v>
      </c>
      <c r="D299" t="s">
        <v>94</v>
      </c>
      <c r="E299" t="s">
        <v>127</v>
      </c>
      <c r="F299" t="s">
        <v>135</v>
      </c>
      <c r="G299" t="s">
        <v>128</v>
      </c>
      <c r="H299">
        <v>103</v>
      </c>
      <c r="I299" s="4">
        <v>3002</v>
      </c>
    </row>
    <row r="300" spans="1:9" x14ac:dyDescent="0.3">
      <c r="A300" s="2" t="s">
        <v>649</v>
      </c>
      <c r="B300" t="s">
        <v>125</v>
      </c>
      <c r="C300" t="s">
        <v>427</v>
      </c>
      <c r="D300" t="s">
        <v>94</v>
      </c>
      <c r="E300" t="s">
        <v>127</v>
      </c>
      <c r="F300" t="s">
        <v>135</v>
      </c>
      <c r="G300" t="s">
        <v>128</v>
      </c>
      <c r="H300">
        <v>103</v>
      </c>
      <c r="I300" s="4">
        <v>3554</v>
      </c>
    </row>
    <row r="301" spans="1:9" x14ac:dyDescent="0.3">
      <c r="A301" s="2" t="s">
        <v>649</v>
      </c>
      <c r="B301" t="s">
        <v>125</v>
      </c>
      <c r="C301" t="s">
        <v>428</v>
      </c>
      <c r="D301" t="s">
        <v>94</v>
      </c>
      <c r="E301" t="s">
        <v>127</v>
      </c>
      <c r="F301" t="s">
        <v>135</v>
      </c>
      <c r="G301" t="s">
        <v>128</v>
      </c>
      <c r="H301">
        <v>103</v>
      </c>
      <c r="I301" s="4">
        <v>5013</v>
      </c>
    </row>
    <row r="302" spans="1:9" x14ac:dyDescent="0.3">
      <c r="A302" s="2" t="s">
        <v>649</v>
      </c>
      <c r="B302" t="s">
        <v>125</v>
      </c>
      <c r="C302" t="s">
        <v>429</v>
      </c>
      <c r="D302" t="s">
        <v>94</v>
      </c>
      <c r="E302" t="s">
        <v>127</v>
      </c>
      <c r="F302" t="s">
        <v>135</v>
      </c>
      <c r="G302" t="s">
        <v>128</v>
      </c>
      <c r="H302">
        <v>103</v>
      </c>
      <c r="I302" s="4">
        <v>5373</v>
      </c>
    </row>
    <row r="303" spans="1:9" x14ac:dyDescent="0.3">
      <c r="A303" s="2" t="s">
        <v>649</v>
      </c>
      <c r="B303" t="s">
        <v>125</v>
      </c>
      <c r="C303" t="s">
        <v>430</v>
      </c>
      <c r="D303" t="s">
        <v>94</v>
      </c>
      <c r="E303" t="s">
        <v>127</v>
      </c>
      <c r="F303" t="s">
        <v>135</v>
      </c>
      <c r="G303" t="s">
        <v>128</v>
      </c>
      <c r="H303">
        <v>103</v>
      </c>
      <c r="I303" s="4">
        <v>5832</v>
      </c>
    </row>
    <row r="304" spans="1:9" x14ac:dyDescent="0.3">
      <c r="A304" s="2" t="s">
        <v>649</v>
      </c>
      <c r="B304" t="s">
        <v>125</v>
      </c>
      <c r="C304" t="s">
        <v>431</v>
      </c>
      <c r="D304" t="s">
        <v>94</v>
      </c>
      <c r="E304" t="s">
        <v>127</v>
      </c>
      <c r="F304" t="s">
        <v>135</v>
      </c>
      <c r="G304" t="s">
        <v>128</v>
      </c>
      <c r="H304">
        <v>103</v>
      </c>
      <c r="I304" s="4">
        <v>6884</v>
      </c>
    </row>
    <row r="305" spans="1:9" x14ac:dyDescent="0.3">
      <c r="A305" s="2" t="s">
        <v>649</v>
      </c>
      <c r="B305" t="s">
        <v>125</v>
      </c>
      <c r="C305" t="s">
        <v>432</v>
      </c>
      <c r="D305" t="s">
        <v>94</v>
      </c>
      <c r="E305" t="s">
        <v>127</v>
      </c>
      <c r="F305" t="s">
        <v>135</v>
      </c>
      <c r="G305" t="s">
        <v>128</v>
      </c>
      <c r="H305">
        <v>103</v>
      </c>
      <c r="I305" s="4">
        <v>4448</v>
      </c>
    </row>
    <row r="306" spans="1:9" x14ac:dyDescent="0.3">
      <c r="A306" s="2" t="s">
        <v>649</v>
      </c>
      <c r="B306" t="s">
        <v>125</v>
      </c>
      <c r="C306" t="s">
        <v>433</v>
      </c>
      <c r="D306" t="s">
        <v>94</v>
      </c>
      <c r="E306" t="s">
        <v>127</v>
      </c>
      <c r="F306" t="s">
        <v>135</v>
      </c>
      <c r="G306" t="s">
        <v>128</v>
      </c>
      <c r="H306">
        <v>103</v>
      </c>
      <c r="I306" s="4">
        <v>4875</v>
      </c>
    </row>
    <row r="307" spans="1:9" x14ac:dyDescent="0.3">
      <c r="A307" s="2" t="s">
        <v>649</v>
      </c>
      <c r="B307" t="s">
        <v>125</v>
      </c>
      <c r="C307" t="s">
        <v>434</v>
      </c>
      <c r="D307" t="s">
        <v>94</v>
      </c>
      <c r="E307" t="s">
        <v>127</v>
      </c>
      <c r="F307" t="s">
        <v>135</v>
      </c>
      <c r="G307" t="s">
        <v>128</v>
      </c>
      <c r="H307">
        <v>103</v>
      </c>
      <c r="I307" s="4">
        <v>6103</v>
      </c>
    </row>
    <row r="308" spans="1:9" x14ac:dyDescent="0.3">
      <c r="A308" s="2" t="s">
        <v>649</v>
      </c>
      <c r="B308" t="s">
        <v>125</v>
      </c>
      <c r="C308" t="s">
        <v>435</v>
      </c>
      <c r="D308" t="s">
        <v>94</v>
      </c>
      <c r="E308" t="s">
        <v>127</v>
      </c>
      <c r="F308" t="s">
        <v>135</v>
      </c>
      <c r="G308" t="s">
        <v>128</v>
      </c>
      <c r="H308">
        <v>103</v>
      </c>
      <c r="I308" s="4">
        <v>6216</v>
      </c>
    </row>
    <row r="309" spans="1:9" x14ac:dyDescent="0.3">
      <c r="A309" s="2" t="s">
        <v>649</v>
      </c>
      <c r="B309" t="s">
        <v>125</v>
      </c>
      <c r="C309" t="s">
        <v>436</v>
      </c>
      <c r="D309" t="s">
        <v>94</v>
      </c>
      <c r="E309" t="s">
        <v>127</v>
      </c>
      <c r="F309" t="s">
        <v>135</v>
      </c>
      <c r="G309" t="s">
        <v>128</v>
      </c>
      <c r="H309">
        <v>103</v>
      </c>
      <c r="I309" s="4">
        <v>7184</v>
      </c>
    </row>
    <row r="310" spans="1:9" x14ac:dyDescent="0.3">
      <c r="A310" s="2" t="s">
        <v>649</v>
      </c>
      <c r="B310" t="s">
        <v>125</v>
      </c>
      <c r="C310" t="s">
        <v>437</v>
      </c>
      <c r="D310" t="s">
        <v>94</v>
      </c>
      <c r="E310" t="s">
        <v>127</v>
      </c>
      <c r="F310" t="s">
        <v>135</v>
      </c>
      <c r="G310" t="s">
        <v>128</v>
      </c>
      <c r="H310">
        <v>103</v>
      </c>
      <c r="I310" s="4">
        <v>8239</v>
      </c>
    </row>
    <row r="311" spans="1:9" x14ac:dyDescent="0.3">
      <c r="A311" s="2" t="s">
        <v>649</v>
      </c>
      <c r="B311" t="s">
        <v>125</v>
      </c>
      <c r="C311" t="s">
        <v>438</v>
      </c>
      <c r="D311" t="s">
        <v>94</v>
      </c>
      <c r="E311" t="s">
        <v>127</v>
      </c>
      <c r="F311" t="s">
        <v>135</v>
      </c>
      <c r="G311" t="s">
        <v>128</v>
      </c>
      <c r="H311">
        <v>103</v>
      </c>
      <c r="I311" s="4">
        <v>11261</v>
      </c>
    </row>
    <row r="312" spans="1:9" x14ac:dyDescent="0.3">
      <c r="A312" s="2" t="s">
        <v>649</v>
      </c>
      <c r="B312" t="s">
        <v>125</v>
      </c>
      <c r="C312" t="s">
        <v>439</v>
      </c>
      <c r="D312" t="s">
        <v>94</v>
      </c>
      <c r="E312" t="s">
        <v>127</v>
      </c>
      <c r="F312" t="s">
        <v>135</v>
      </c>
      <c r="G312" t="s">
        <v>128</v>
      </c>
      <c r="H312">
        <v>103</v>
      </c>
      <c r="I312" s="4">
        <v>12254</v>
      </c>
    </row>
    <row r="313" spans="1:9" x14ac:dyDescent="0.3">
      <c r="A313" s="2" t="s">
        <v>649</v>
      </c>
      <c r="B313" t="s">
        <v>125</v>
      </c>
      <c r="C313" t="s">
        <v>440</v>
      </c>
      <c r="D313" t="s">
        <v>94</v>
      </c>
      <c r="E313" t="s">
        <v>127</v>
      </c>
      <c r="F313" t="s">
        <v>135</v>
      </c>
      <c r="G313" t="s">
        <v>128</v>
      </c>
      <c r="H313">
        <v>103</v>
      </c>
      <c r="I313" s="4">
        <v>8770</v>
      </c>
    </row>
    <row r="314" spans="1:9" x14ac:dyDescent="0.3">
      <c r="A314" s="2" t="s">
        <v>649</v>
      </c>
      <c r="B314" t="s">
        <v>125</v>
      </c>
      <c r="C314" t="s">
        <v>441</v>
      </c>
      <c r="D314" t="s">
        <v>94</v>
      </c>
      <c r="E314" t="s">
        <v>127</v>
      </c>
      <c r="F314" t="s">
        <v>135</v>
      </c>
      <c r="G314" t="s">
        <v>128</v>
      </c>
      <c r="H314">
        <v>103</v>
      </c>
      <c r="I314" s="4">
        <v>12580</v>
      </c>
    </row>
    <row r="315" spans="1:9" x14ac:dyDescent="0.3">
      <c r="A315" s="2" t="s">
        <v>649</v>
      </c>
      <c r="B315" t="s">
        <v>125</v>
      </c>
      <c r="C315" t="s">
        <v>442</v>
      </c>
      <c r="D315" t="s">
        <v>94</v>
      </c>
      <c r="E315" t="s">
        <v>127</v>
      </c>
      <c r="F315" t="s">
        <v>135</v>
      </c>
      <c r="G315" t="s">
        <v>128</v>
      </c>
      <c r="H315">
        <v>103</v>
      </c>
      <c r="I315" s="4">
        <v>13923</v>
      </c>
    </row>
    <row r="316" spans="1:9" x14ac:dyDescent="0.3">
      <c r="A316" s="2" t="s">
        <v>649</v>
      </c>
      <c r="B316" t="s">
        <v>125</v>
      </c>
      <c r="C316" t="s">
        <v>443</v>
      </c>
      <c r="D316" t="s">
        <v>94</v>
      </c>
      <c r="E316" t="s">
        <v>127</v>
      </c>
      <c r="F316" t="s">
        <v>135</v>
      </c>
      <c r="G316" t="s">
        <v>128</v>
      </c>
      <c r="H316">
        <v>103</v>
      </c>
      <c r="I316" s="4">
        <v>15385</v>
      </c>
    </row>
    <row r="317" spans="1:9" x14ac:dyDescent="0.3">
      <c r="A317" s="2" t="s">
        <v>649</v>
      </c>
      <c r="B317" t="s">
        <v>125</v>
      </c>
      <c r="C317" t="s">
        <v>444</v>
      </c>
      <c r="D317" t="s">
        <v>94</v>
      </c>
      <c r="E317" t="s">
        <v>127</v>
      </c>
      <c r="F317" t="s">
        <v>135</v>
      </c>
      <c r="G317" t="s">
        <v>128</v>
      </c>
      <c r="H317">
        <v>103</v>
      </c>
      <c r="I317" s="4">
        <v>10245</v>
      </c>
    </row>
    <row r="318" spans="1:9" x14ac:dyDescent="0.3">
      <c r="A318" s="2" t="s">
        <v>649</v>
      </c>
      <c r="B318" t="s">
        <v>125</v>
      </c>
      <c r="C318" t="s">
        <v>445</v>
      </c>
      <c r="D318" t="s">
        <v>94</v>
      </c>
      <c r="E318" t="s">
        <v>127</v>
      </c>
      <c r="F318" t="s">
        <v>135</v>
      </c>
      <c r="G318" t="s">
        <v>128</v>
      </c>
      <c r="H318">
        <v>103</v>
      </c>
      <c r="I318" s="4">
        <v>14322</v>
      </c>
    </row>
    <row r="319" spans="1:9" x14ac:dyDescent="0.3">
      <c r="A319" s="2" t="s">
        <v>649</v>
      </c>
      <c r="B319" t="s">
        <v>125</v>
      </c>
      <c r="C319" t="s">
        <v>446</v>
      </c>
      <c r="D319" t="s">
        <v>94</v>
      </c>
      <c r="E319" t="s">
        <v>127</v>
      </c>
      <c r="F319" t="s">
        <v>135</v>
      </c>
      <c r="G319" t="s">
        <v>128</v>
      </c>
      <c r="H319">
        <v>103</v>
      </c>
      <c r="I319" s="4">
        <v>16164</v>
      </c>
    </row>
    <row r="320" spans="1:9" x14ac:dyDescent="0.3">
      <c r="A320" s="2" t="s">
        <v>649</v>
      </c>
      <c r="B320" t="s">
        <v>125</v>
      </c>
      <c r="C320" t="s">
        <v>447</v>
      </c>
      <c r="D320" t="s">
        <v>94</v>
      </c>
      <c r="E320" t="s">
        <v>127</v>
      </c>
      <c r="F320" t="s">
        <v>135</v>
      </c>
      <c r="G320" t="s">
        <v>128</v>
      </c>
      <c r="H320">
        <v>103</v>
      </c>
      <c r="I320" s="4">
        <v>17494</v>
      </c>
    </row>
    <row r="321" spans="1:9" x14ac:dyDescent="0.3">
      <c r="A321" s="2" t="s">
        <v>649</v>
      </c>
      <c r="B321" t="s">
        <v>125</v>
      </c>
      <c r="C321" t="s">
        <v>448</v>
      </c>
      <c r="D321" t="s">
        <v>94</v>
      </c>
      <c r="E321" t="s">
        <v>127</v>
      </c>
      <c r="F321" t="s">
        <v>135</v>
      </c>
      <c r="G321" t="s">
        <v>128</v>
      </c>
      <c r="H321">
        <v>103</v>
      </c>
      <c r="I321" s="4">
        <v>21753</v>
      </c>
    </row>
    <row r="322" spans="1:9" x14ac:dyDescent="0.3">
      <c r="A322" s="2" t="s">
        <v>649</v>
      </c>
      <c r="B322" t="s">
        <v>125</v>
      </c>
      <c r="C322" t="s">
        <v>449</v>
      </c>
      <c r="D322" t="s">
        <v>94</v>
      </c>
      <c r="E322" t="s">
        <v>127</v>
      </c>
      <c r="F322" t="s">
        <v>135</v>
      </c>
      <c r="G322" t="s">
        <v>128</v>
      </c>
      <c r="H322">
        <v>103</v>
      </c>
      <c r="I322" s="4">
        <v>11299</v>
      </c>
    </row>
    <row r="323" spans="1:9" x14ac:dyDescent="0.3">
      <c r="A323" s="2" t="s">
        <v>649</v>
      </c>
      <c r="B323" t="s">
        <v>125</v>
      </c>
      <c r="C323" t="s">
        <v>450</v>
      </c>
      <c r="D323" t="s">
        <v>94</v>
      </c>
      <c r="E323" t="s">
        <v>127</v>
      </c>
      <c r="F323" t="s">
        <v>135</v>
      </c>
      <c r="G323" t="s">
        <v>128</v>
      </c>
      <c r="H323">
        <v>103</v>
      </c>
      <c r="I323" s="4">
        <v>15672</v>
      </c>
    </row>
    <row r="324" spans="1:9" x14ac:dyDescent="0.3">
      <c r="A324" s="2" t="s">
        <v>649</v>
      </c>
      <c r="B324" t="s">
        <v>125</v>
      </c>
      <c r="C324" t="s">
        <v>451</v>
      </c>
      <c r="D324" t="s">
        <v>94</v>
      </c>
      <c r="E324" t="s">
        <v>127</v>
      </c>
      <c r="F324" t="s">
        <v>135</v>
      </c>
      <c r="G324" t="s">
        <v>128</v>
      </c>
      <c r="H324">
        <v>103</v>
      </c>
      <c r="I324" s="4">
        <v>17512</v>
      </c>
    </row>
    <row r="325" spans="1:9" x14ac:dyDescent="0.3">
      <c r="A325" s="2" t="s">
        <v>649</v>
      </c>
      <c r="B325" t="s">
        <v>125</v>
      </c>
      <c r="C325" t="s">
        <v>452</v>
      </c>
      <c r="D325" t="s">
        <v>94</v>
      </c>
      <c r="E325" t="s">
        <v>127</v>
      </c>
      <c r="F325" t="s">
        <v>135</v>
      </c>
      <c r="G325" t="s">
        <v>128</v>
      </c>
      <c r="H325">
        <v>103</v>
      </c>
      <c r="I325" s="4">
        <v>19104</v>
      </c>
    </row>
    <row r="326" spans="1:9" x14ac:dyDescent="0.3">
      <c r="A326" s="2" t="s">
        <v>649</v>
      </c>
      <c r="B326" t="s">
        <v>125</v>
      </c>
      <c r="C326" t="s">
        <v>453</v>
      </c>
      <c r="D326" t="s">
        <v>94</v>
      </c>
      <c r="E326" t="s">
        <v>127</v>
      </c>
      <c r="F326" t="s">
        <v>135</v>
      </c>
      <c r="G326" t="s">
        <v>128</v>
      </c>
      <c r="H326">
        <v>103</v>
      </c>
      <c r="I326" s="4">
        <v>12248</v>
      </c>
    </row>
    <row r="327" spans="1:9" x14ac:dyDescent="0.3">
      <c r="A327" s="2" t="s">
        <v>649</v>
      </c>
      <c r="B327" t="s">
        <v>125</v>
      </c>
      <c r="C327" t="s">
        <v>454</v>
      </c>
      <c r="D327" t="s">
        <v>94</v>
      </c>
      <c r="E327" t="s">
        <v>127</v>
      </c>
      <c r="F327" t="s">
        <v>135</v>
      </c>
      <c r="G327" t="s">
        <v>128</v>
      </c>
      <c r="H327">
        <v>103</v>
      </c>
      <c r="I327" s="4">
        <v>17390</v>
      </c>
    </row>
    <row r="328" spans="1:9" x14ac:dyDescent="0.3">
      <c r="A328" s="2" t="s">
        <v>649</v>
      </c>
      <c r="B328" t="s">
        <v>125</v>
      </c>
      <c r="C328" t="s">
        <v>455</v>
      </c>
      <c r="D328" t="s">
        <v>94</v>
      </c>
      <c r="E328" t="s">
        <v>127</v>
      </c>
      <c r="F328" t="s">
        <v>135</v>
      </c>
      <c r="G328" t="s">
        <v>128</v>
      </c>
      <c r="H328">
        <v>103</v>
      </c>
      <c r="I328" s="4">
        <v>19497</v>
      </c>
    </row>
    <row r="329" spans="1:9" x14ac:dyDescent="0.3">
      <c r="A329" s="2" t="s">
        <v>649</v>
      </c>
      <c r="B329" t="s">
        <v>125</v>
      </c>
      <c r="C329" t="s">
        <v>456</v>
      </c>
      <c r="D329" t="s">
        <v>94</v>
      </c>
      <c r="E329" t="s">
        <v>127</v>
      </c>
      <c r="F329" t="s">
        <v>135</v>
      </c>
      <c r="G329" t="s">
        <v>128</v>
      </c>
      <c r="H329">
        <v>103</v>
      </c>
      <c r="I329" s="4">
        <v>21113</v>
      </c>
    </row>
    <row r="330" spans="1:9" x14ac:dyDescent="0.3">
      <c r="A330" s="2" t="s">
        <v>649</v>
      </c>
      <c r="B330" t="s">
        <v>125</v>
      </c>
      <c r="C330" t="s">
        <v>457</v>
      </c>
      <c r="D330" t="s">
        <v>94</v>
      </c>
      <c r="E330" t="s">
        <v>127</v>
      </c>
      <c r="F330" t="s">
        <v>135</v>
      </c>
      <c r="G330" t="s">
        <v>128</v>
      </c>
      <c r="H330">
        <v>103</v>
      </c>
      <c r="I330" s="4">
        <v>18508</v>
      </c>
    </row>
    <row r="331" spans="1:9" x14ac:dyDescent="0.3">
      <c r="A331" s="2" t="s">
        <v>649</v>
      </c>
      <c r="B331" t="s">
        <v>125</v>
      </c>
      <c r="C331" t="s">
        <v>458</v>
      </c>
      <c r="D331" t="s">
        <v>94</v>
      </c>
      <c r="E331" t="s">
        <v>127</v>
      </c>
      <c r="F331" t="s">
        <v>135</v>
      </c>
      <c r="G331" t="s">
        <v>128</v>
      </c>
      <c r="H331">
        <v>103</v>
      </c>
      <c r="I331" s="4">
        <v>20845</v>
      </c>
    </row>
    <row r="332" spans="1:9" x14ac:dyDescent="0.3">
      <c r="A332" s="2" t="s">
        <v>649</v>
      </c>
      <c r="B332" t="s">
        <v>125</v>
      </c>
      <c r="C332" t="s">
        <v>459</v>
      </c>
      <c r="D332" t="s">
        <v>94</v>
      </c>
      <c r="E332" t="s">
        <v>127</v>
      </c>
      <c r="F332" t="s">
        <v>135</v>
      </c>
      <c r="G332" t="s">
        <v>128</v>
      </c>
      <c r="H332">
        <v>103</v>
      </c>
      <c r="I332" s="4">
        <v>23091</v>
      </c>
    </row>
    <row r="333" spans="1:9" x14ac:dyDescent="0.3">
      <c r="A333" s="2" t="s">
        <v>649</v>
      </c>
      <c r="B333" t="s">
        <v>125</v>
      </c>
      <c r="C333" t="s">
        <v>460</v>
      </c>
      <c r="D333" t="s">
        <v>94</v>
      </c>
      <c r="E333" t="s">
        <v>127</v>
      </c>
      <c r="F333" t="s">
        <v>135</v>
      </c>
      <c r="G333" t="s">
        <v>128</v>
      </c>
      <c r="H333">
        <v>103</v>
      </c>
      <c r="I333" s="4">
        <v>24721</v>
      </c>
    </row>
    <row r="334" spans="1:9" x14ac:dyDescent="0.3">
      <c r="A334" s="2" t="s">
        <v>649</v>
      </c>
      <c r="B334" t="s">
        <v>125</v>
      </c>
      <c r="C334" t="s">
        <v>461</v>
      </c>
      <c r="D334" t="s">
        <v>94</v>
      </c>
      <c r="E334" t="s">
        <v>127</v>
      </c>
      <c r="F334" t="s">
        <v>135</v>
      </c>
      <c r="G334" t="s">
        <v>128</v>
      </c>
      <c r="H334">
        <v>103</v>
      </c>
      <c r="I334" s="4">
        <v>26213</v>
      </c>
    </row>
    <row r="335" spans="1:9" x14ac:dyDescent="0.3">
      <c r="A335" s="2" t="s">
        <v>649</v>
      </c>
      <c r="B335" t="s">
        <v>125</v>
      </c>
      <c r="C335" t="s">
        <v>462</v>
      </c>
      <c r="D335" t="s">
        <v>94</v>
      </c>
      <c r="E335" t="s">
        <v>127</v>
      </c>
      <c r="F335" t="s">
        <v>135</v>
      </c>
      <c r="G335" t="s">
        <v>128</v>
      </c>
      <c r="H335">
        <v>103</v>
      </c>
      <c r="I335" s="4">
        <v>27230</v>
      </c>
    </row>
    <row r="336" spans="1:9" x14ac:dyDescent="0.3">
      <c r="A336" s="2" t="s">
        <v>649</v>
      </c>
      <c r="B336" t="s">
        <v>125</v>
      </c>
      <c r="C336" t="s">
        <v>463</v>
      </c>
      <c r="D336" t="s">
        <v>94</v>
      </c>
      <c r="E336" t="s">
        <v>127</v>
      </c>
      <c r="F336" t="s">
        <v>135</v>
      </c>
      <c r="G336" t="s">
        <v>128</v>
      </c>
      <c r="H336">
        <v>103</v>
      </c>
      <c r="I336" s="4">
        <v>29313</v>
      </c>
    </row>
    <row r="337" spans="1:9" x14ac:dyDescent="0.3">
      <c r="A337" s="2" t="s">
        <v>649</v>
      </c>
      <c r="B337" t="s">
        <v>125</v>
      </c>
      <c r="C337" t="s">
        <v>464</v>
      </c>
      <c r="D337" t="s">
        <v>94</v>
      </c>
      <c r="E337" t="s">
        <v>127</v>
      </c>
      <c r="F337" t="s">
        <v>135</v>
      </c>
      <c r="G337" t="s">
        <v>128</v>
      </c>
      <c r="H337">
        <v>103</v>
      </c>
      <c r="I337" s="4">
        <v>28858</v>
      </c>
    </row>
    <row r="338" spans="1:9" x14ac:dyDescent="0.3">
      <c r="A338" s="2" t="s">
        <v>649</v>
      </c>
      <c r="B338" t="s">
        <v>125</v>
      </c>
      <c r="C338" t="s">
        <v>465</v>
      </c>
      <c r="D338" t="s">
        <v>94</v>
      </c>
      <c r="E338" t="s">
        <v>127</v>
      </c>
      <c r="F338" t="s">
        <v>135</v>
      </c>
      <c r="G338" t="s">
        <v>128</v>
      </c>
      <c r="H338">
        <v>103</v>
      </c>
      <c r="I338" s="4">
        <v>32262</v>
      </c>
    </row>
    <row r="339" spans="1:9" x14ac:dyDescent="0.3">
      <c r="A339" s="2" t="s">
        <v>649</v>
      </c>
      <c r="B339" t="s">
        <v>125</v>
      </c>
      <c r="C339" t="s">
        <v>466</v>
      </c>
      <c r="D339" t="s">
        <v>94</v>
      </c>
      <c r="E339" t="s">
        <v>127</v>
      </c>
      <c r="F339" t="s">
        <v>135</v>
      </c>
      <c r="G339" t="s">
        <v>128</v>
      </c>
      <c r="H339">
        <v>103</v>
      </c>
      <c r="I339" s="4">
        <v>34325</v>
      </c>
    </row>
    <row r="340" spans="1:9" x14ac:dyDescent="0.3">
      <c r="A340" s="2" t="s">
        <v>649</v>
      </c>
      <c r="B340" t="s">
        <v>125</v>
      </c>
      <c r="C340" t="s">
        <v>467</v>
      </c>
      <c r="D340" t="s">
        <v>94</v>
      </c>
      <c r="E340" t="s">
        <v>127</v>
      </c>
      <c r="F340" t="s">
        <v>135</v>
      </c>
      <c r="G340" t="s">
        <v>128</v>
      </c>
      <c r="H340">
        <v>103</v>
      </c>
      <c r="I340" s="4">
        <v>22731</v>
      </c>
    </row>
    <row r="341" spans="1:9" x14ac:dyDescent="0.3">
      <c r="A341" s="2" t="s">
        <v>649</v>
      </c>
      <c r="B341" t="s">
        <v>125</v>
      </c>
      <c r="C341" t="s">
        <v>468</v>
      </c>
      <c r="D341" t="s">
        <v>94</v>
      </c>
      <c r="E341" t="s">
        <v>127</v>
      </c>
      <c r="F341" t="s">
        <v>135</v>
      </c>
      <c r="G341" t="s">
        <v>128</v>
      </c>
      <c r="H341">
        <v>103</v>
      </c>
      <c r="I341" s="4">
        <v>25323</v>
      </c>
    </row>
    <row r="342" spans="1:9" x14ac:dyDescent="0.3">
      <c r="A342" s="2" t="s">
        <v>649</v>
      </c>
      <c r="B342" t="s">
        <v>125</v>
      </c>
      <c r="C342" t="s">
        <v>469</v>
      </c>
      <c r="D342" t="s">
        <v>94</v>
      </c>
      <c r="E342" t="s">
        <v>127</v>
      </c>
      <c r="F342" t="s">
        <v>135</v>
      </c>
      <c r="G342" t="s">
        <v>128</v>
      </c>
      <c r="H342">
        <v>103</v>
      </c>
      <c r="I342" s="4">
        <v>32550</v>
      </c>
    </row>
    <row r="343" spans="1:9" x14ac:dyDescent="0.3">
      <c r="A343" s="2" t="s">
        <v>649</v>
      </c>
      <c r="B343" t="s">
        <v>125</v>
      </c>
      <c r="C343" t="s">
        <v>470</v>
      </c>
      <c r="D343" t="s">
        <v>94</v>
      </c>
      <c r="E343" t="s">
        <v>127</v>
      </c>
      <c r="F343" t="s">
        <v>135</v>
      </c>
      <c r="G343" t="s">
        <v>128</v>
      </c>
      <c r="H343">
        <v>103</v>
      </c>
      <c r="I343" s="4">
        <v>36555</v>
      </c>
    </row>
    <row r="344" spans="1:9" x14ac:dyDescent="0.3">
      <c r="A344" s="2" t="s">
        <v>649</v>
      </c>
      <c r="B344" t="s">
        <v>125</v>
      </c>
      <c r="C344" t="s">
        <v>471</v>
      </c>
      <c r="D344" t="s">
        <v>94</v>
      </c>
      <c r="E344" t="s">
        <v>127</v>
      </c>
      <c r="F344" t="s">
        <v>135</v>
      </c>
      <c r="G344" t="s">
        <v>128</v>
      </c>
      <c r="H344">
        <v>103</v>
      </c>
      <c r="I344" s="4">
        <v>39193</v>
      </c>
    </row>
    <row r="345" spans="1:9" x14ac:dyDescent="0.3">
      <c r="A345" s="2" t="s">
        <v>649</v>
      </c>
      <c r="B345" t="s">
        <v>125</v>
      </c>
      <c r="C345" t="s">
        <v>472</v>
      </c>
      <c r="D345" t="s">
        <v>94</v>
      </c>
      <c r="E345" t="s">
        <v>127</v>
      </c>
      <c r="F345" t="s">
        <v>135</v>
      </c>
      <c r="G345" t="s">
        <v>128</v>
      </c>
      <c r="H345">
        <v>103</v>
      </c>
      <c r="I345" s="4">
        <v>24817</v>
      </c>
    </row>
    <row r="346" spans="1:9" x14ac:dyDescent="0.3">
      <c r="A346" s="2" t="s">
        <v>649</v>
      </c>
      <c r="B346" t="s">
        <v>125</v>
      </c>
      <c r="C346" t="s">
        <v>473</v>
      </c>
      <c r="D346" t="s">
        <v>94</v>
      </c>
      <c r="E346" t="s">
        <v>127</v>
      </c>
      <c r="F346" t="s">
        <v>135</v>
      </c>
      <c r="G346" t="s">
        <v>128</v>
      </c>
      <c r="H346">
        <v>103</v>
      </c>
      <c r="I346" s="4">
        <v>27871</v>
      </c>
    </row>
    <row r="347" spans="1:9" x14ac:dyDescent="0.3">
      <c r="A347" s="2" t="s">
        <v>649</v>
      </c>
      <c r="B347" t="s">
        <v>125</v>
      </c>
      <c r="C347" t="s">
        <v>474</v>
      </c>
      <c r="D347" t="s">
        <v>94</v>
      </c>
      <c r="E347" t="s">
        <v>127</v>
      </c>
      <c r="F347" t="s">
        <v>135</v>
      </c>
      <c r="G347" t="s">
        <v>128</v>
      </c>
      <c r="H347">
        <v>103</v>
      </c>
      <c r="I347" s="4">
        <v>42308</v>
      </c>
    </row>
    <row r="348" spans="1:9" x14ac:dyDescent="0.3">
      <c r="A348" s="1" t="s">
        <v>480</v>
      </c>
      <c r="C348" t="s">
        <v>475</v>
      </c>
      <c r="E348" t="s">
        <v>127</v>
      </c>
      <c r="G348" t="s">
        <v>107</v>
      </c>
      <c r="H348">
        <v>103</v>
      </c>
      <c r="I348" s="4">
        <v>451</v>
      </c>
    </row>
    <row r="349" spans="1:9" x14ac:dyDescent="0.3">
      <c r="A349" s="1" t="s">
        <v>480</v>
      </c>
      <c r="C349" t="s">
        <v>476</v>
      </c>
      <c r="E349" t="s">
        <v>127</v>
      </c>
      <c r="G349" t="s">
        <v>107</v>
      </c>
      <c r="H349">
        <v>103</v>
      </c>
      <c r="I349" s="4">
        <v>451</v>
      </c>
    </row>
    <row r="350" spans="1:9" x14ac:dyDescent="0.3">
      <c r="A350" s="1" t="s">
        <v>480</v>
      </c>
      <c r="C350" t="s">
        <v>477</v>
      </c>
      <c r="E350" t="s">
        <v>127</v>
      </c>
      <c r="G350" t="s">
        <v>107</v>
      </c>
      <c r="H350">
        <v>103</v>
      </c>
      <c r="I350" s="4">
        <v>652</v>
      </c>
    </row>
    <row r="351" spans="1:9" x14ac:dyDescent="0.3">
      <c r="A351" s="1" t="s">
        <v>480</v>
      </c>
      <c r="C351" t="s">
        <v>478</v>
      </c>
      <c r="E351" t="s">
        <v>127</v>
      </c>
      <c r="G351" t="s">
        <v>107</v>
      </c>
      <c r="H351">
        <v>103</v>
      </c>
      <c r="I351" s="4">
        <v>1073</v>
      </c>
    </row>
    <row r="352" spans="1:9" x14ac:dyDescent="0.3">
      <c r="A352" s="1" t="s">
        <v>5</v>
      </c>
      <c r="B352" t="s">
        <v>125</v>
      </c>
      <c r="C352" t="s">
        <v>481</v>
      </c>
      <c r="D352" t="s">
        <v>94</v>
      </c>
      <c r="E352" t="s">
        <v>127</v>
      </c>
      <c r="F352" t="s">
        <v>135</v>
      </c>
      <c r="G352" t="s">
        <v>81</v>
      </c>
      <c r="H352">
        <v>103</v>
      </c>
      <c r="I352" s="4">
        <v>562</v>
      </c>
    </row>
    <row r="353" spans="1:9" x14ac:dyDescent="0.3">
      <c r="A353" s="1" t="s">
        <v>5</v>
      </c>
      <c r="B353" t="s">
        <v>125</v>
      </c>
      <c r="C353" t="s">
        <v>482</v>
      </c>
      <c r="D353" t="s">
        <v>94</v>
      </c>
      <c r="E353" t="s">
        <v>127</v>
      </c>
      <c r="F353" t="s">
        <v>135</v>
      </c>
      <c r="G353" t="s">
        <v>81</v>
      </c>
      <c r="H353">
        <v>103</v>
      </c>
      <c r="I353" s="4">
        <v>676</v>
      </c>
    </row>
    <row r="354" spans="1:9" x14ac:dyDescent="0.3">
      <c r="A354" s="1" t="s">
        <v>5</v>
      </c>
      <c r="B354" t="s">
        <v>125</v>
      </c>
      <c r="C354" t="s">
        <v>483</v>
      </c>
      <c r="D354" t="s">
        <v>94</v>
      </c>
      <c r="E354" t="s">
        <v>127</v>
      </c>
      <c r="F354" t="s">
        <v>135</v>
      </c>
      <c r="G354" t="s">
        <v>81</v>
      </c>
      <c r="H354">
        <v>103</v>
      </c>
      <c r="I354" s="4">
        <v>726</v>
      </c>
    </row>
    <row r="355" spans="1:9" x14ac:dyDescent="0.3">
      <c r="A355" s="1" t="s">
        <v>5</v>
      </c>
      <c r="B355" t="s">
        <v>125</v>
      </c>
      <c r="C355" t="s">
        <v>484</v>
      </c>
      <c r="D355" t="s">
        <v>94</v>
      </c>
      <c r="E355" t="s">
        <v>127</v>
      </c>
      <c r="F355" t="s">
        <v>135</v>
      </c>
      <c r="G355" t="s">
        <v>81</v>
      </c>
      <c r="H355">
        <v>103</v>
      </c>
      <c r="I355" s="4">
        <v>769</v>
      </c>
    </row>
    <row r="356" spans="1:9" x14ac:dyDescent="0.3">
      <c r="A356" s="1" t="s">
        <v>5</v>
      </c>
      <c r="B356" t="s">
        <v>125</v>
      </c>
      <c r="C356" t="s">
        <v>485</v>
      </c>
      <c r="D356" t="s">
        <v>94</v>
      </c>
      <c r="E356" t="s">
        <v>127</v>
      </c>
      <c r="F356" t="s">
        <v>135</v>
      </c>
      <c r="G356" t="s">
        <v>81</v>
      </c>
      <c r="H356">
        <v>103</v>
      </c>
      <c r="I356" s="4">
        <v>807</v>
      </c>
    </row>
    <row r="357" spans="1:9" x14ac:dyDescent="0.3">
      <c r="A357" s="1" t="s">
        <v>5</v>
      </c>
      <c r="B357" t="s">
        <v>125</v>
      </c>
      <c r="C357" t="s">
        <v>486</v>
      </c>
      <c r="D357" t="s">
        <v>94</v>
      </c>
      <c r="E357" t="s">
        <v>127</v>
      </c>
      <c r="F357" t="s">
        <v>135</v>
      </c>
      <c r="G357" t="s">
        <v>81</v>
      </c>
      <c r="H357">
        <v>103</v>
      </c>
      <c r="I357" s="4">
        <v>1083</v>
      </c>
    </row>
    <row r="358" spans="1:9" x14ac:dyDescent="0.3">
      <c r="A358" s="1" t="s">
        <v>5</v>
      </c>
      <c r="B358" t="s">
        <v>125</v>
      </c>
      <c r="C358" t="s">
        <v>487</v>
      </c>
      <c r="D358" t="s">
        <v>94</v>
      </c>
      <c r="E358" t="s">
        <v>127</v>
      </c>
      <c r="F358" t="s">
        <v>135</v>
      </c>
      <c r="G358" t="s">
        <v>81</v>
      </c>
      <c r="H358">
        <v>103</v>
      </c>
      <c r="I358" s="4">
        <v>1466</v>
      </c>
    </row>
    <row r="359" spans="1:9" x14ac:dyDescent="0.3">
      <c r="A359" s="1" t="s">
        <v>5</v>
      </c>
      <c r="B359" t="s">
        <v>125</v>
      </c>
      <c r="C359" t="s">
        <v>488</v>
      </c>
      <c r="D359" t="s">
        <v>94</v>
      </c>
      <c r="E359" t="s">
        <v>127</v>
      </c>
      <c r="F359" t="s">
        <v>135</v>
      </c>
      <c r="G359" t="s">
        <v>81</v>
      </c>
      <c r="H359">
        <v>103</v>
      </c>
      <c r="I359" s="4">
        <v>1561</v>
      </c>
    </row>
    <row r="360" spans="1:9" x14ac:dyDescent="0.3">
      <c r="A360" s="1" t="s">
        <v>5</v>
      </c>
      <c r="B360" t="s">
        <v>125</v>
      </c>
      <c r="C360" t="s">
        <v>489</v>
      </c>
      <c r="D360" t="s">
        <v>94</v>
      </c>
      <c r="E360" t="s">
        <v>127</v>
      </c>
      <c r="F360" t="s">
        <v>135</v>
      </c>
      <c r="G360" t="s">
        <v>81</v>
      </c>
      <c r="H360">
        <v>103</v>
      </c>
      <c r="I360" s="4">
        <v>1827</v>
      </c>
    </row>
    <row r="361" spans="1:9" x14ac:dyDescent="0.3">
      <c r="A361" s="1" t="s">
        <v>5</v>
      </c>
      <c r="B361" t="s">
        <v>125</v>
      </c>
      <c r="C361" t="s">
        <v>490</v>
      </c>
      <c r="D361" t="s">
        <v>94</v>
      </c>
      <c r="E361" t="s">
        <v>127</v>
      </c>
      <c r="F361" t="s">
        <v>135</v>
      </c>
      <c r="G361" t="s">
        <v>81</v>
      </c>
      <c r="H361">
        <v>103</v>
      </c>
      <c r="I361" s="4">
        <v>1882</v>
      </c>
    </row>
    <row r="362" spans="1:9" x14ac:dyDescent="0.3">
      <c r="A362" s="1" t="s">
        <v>5</v>
      </c>
      <c r="B362" t="s">
        <v>125</v>
      </c>
      <c r="C362" t="s">
        <v>491</v>
      </c>
      <c r="D362" t="s">
        <v>94</v>
      </c>
      <c r="E362" t="s">
        <v>127</v>
      </c>
      <c r="F362" t="s">
        <v>135</v>
      </c>
      <c r="G362" t="s">
        <v>81</v>
      </c>
      <c r="H362">
        <v>103</v>
      </c>
      <c r="I362" s="4">
        <v>3077</v>
      </c>
    </row>
    <row r="363" spans="1:9" x14ac:dyDescent="0.3">
      <c r="A363" s="1" t="s">
        <v>5</v>
      </c>
      <c r="B363" t="s">
        <v>125</v>
      </c>
      <c r="C363" t="s">
        <v>492</v>
      </c>
      <c r="D363" t="s">
        <v>94</v>
      </c>
      <c r="E363" t="s">
        <v>127</v>
      </c>
      <c r="F363" t="s">
        <v>135</v>
      </c>
      <c r="G363" t="s">
        <v>81</v>
      </c>
      <c r="H363">
        <v>103</v>
      </c>
      <c r="I363" s="4">
        <v>3485</v>
      </c>
    </row>
    <row r="364" spans="1:9" x14ac:dyDescent="0.3">
      <c r="A364" s="1" t="s">
        <v>5</v>
      </c>
      <c r="B364" t="s">
        <v>125</v>
      </c>
      <c r="C364" t="s">
        <v>493</v>
      </c>
      <c r="D364" t="s">
        <v>94</v>
      </c>
      <c r="E364" t="s">
        <v>127</v>
      </c>
      <c r="F364" t="s">
        <v>135</v>
      </c>
      <c r="G364" t="s">
        <v>81</v>
      </c>
      <c r="H364">
        <v>103</v>
      </c>
      <c r="I364" s="4">
        <v>3980</v>
      </c>
    </row>
    <row r="365" spans="1:9" x14ac:dyDescent="0.3">
      <c r="A365" s="1" t="s">
        <v>5</v>
      </c>
      <c r="B365" t="s">
        <v>125</v>
      </c>
      <c r="C365" t="s">
        <v>494</v>
      </c>
      <c r="D365" t="s">
        <v>94</v>
      </c>
      <c r="E365" t="s">
        <v>127</v>
      </c>
      <c r="F365" t="s">
        <v>135</v>
      </c>
      <c r="G365" t="s">
        <v>81</v>
      </c>
      <c r="H365">
        <v>103</v>
      </c>
      <c r="I365" s="4">
        <v>4407</v>
      </c>
    </row>
    <row r="366" spans="1:9" x14ac:dyDescent="0.3">
      <c r="A366" s="1" t="s">
        <v>5</v>
      </c>
      <c r="B366" t="s">
        <v>125</v>
      </c>
      <c r="C366" t="s">
        <v>495</v>
      </c>
      <c r="D366" t="s">
        <v>94</v>
      </c>
      <c r="E366" t="s">
        <v>127</v>
      </c>
      <c r="F366" t="s">
        <v>135</v>
      </c>
      <c r="G366" t="s">
        <v>81</v>
      </c>
      <c r="H366">
        <v>103</v>
      </c>
      <c r="I366" s="4">
        <v>6352</v>
      </c>
    </row>
    <row r="367" spans="1:9" x14ac:dyDescent="0.3">
      <c r="A367" s="1" t="s">
        <v>5</v>
      </c>
      <c r="B367" t="s">
        <v>125</v>
      </c>
      <c r="C367" t="s">
        <v>496</v>
      </c>
      <c r="D367" t="s">
        <v>94</v>
      </c>
      <c r="E367" t="s">
        <v>127</v>
      </c>
      <c r="F367" t="s">
        <v>135</v>
      </c>
      <c r="G367" t="s">
        <v>81</v>
      </c>
      <c r="H367">
        <v>103</v>
      </c>
      <c r="I367" s="4">
        <v>6774</v>
      </c>
    </row>
    <row r="368" spans="1:9" x14ac:dyDescent="0.3">
      <c r="A368" s="1" t="s">
        <v>5</v>
      </c>
      <c r="B368" t="s">
        <v>125</v>
      </c>
      <c r="C368" t="s">
        <v>569</v>
      </c>
      <c r="D368" t="s">
        <v>94</v>
      </c>
      <c r="E368" t="s">
        <v>127</v>
      </c>
      <c r="F368" t="s">
        <v>135</v>
      </c>
      <c r="G368" t="s">
        <v>81</v>
      </c>
      <c r="H368">
        <v>103</v>
      </c>
      <c r="I368" s="4">
        <v>7447</v>
      </c>
    </row>
    <row r="369" spans="1:9" x14ac:dyDescent="0.3">
      <c r="A369" s="1" t="s">
        <v>5</v>
      </c>
      <c r="B369" t="s">
        <v>125</v>
      </c>
      <c r="C369" t="s">
        <v>570</v>
      </c>
      <c r="D369" t="s">
        <v>94</v>
      </c>
      <c r="E369" t="s">
        <v>127</v>
      </c>
      <c r="F369" t="s">
        <v>135</v>
      </c>
      <c r="G369" t="s">
        <v>81</v>
      </c>
      <c r="H369">
        <v>103</v>
      </c>
      <c r="I369" s="4">
        <v>7834</v>
      </c>
    </row>
    <row r="370" spans="1:9" x14ac:dyDescent="0.3">
      <c r="A370" s="1" t="s">
        <v>5</v>
      </c>
      <c r="B370" t="s">
        <v>125</v>
      </c>
      <c r="C370" t="s">
        <v>497</v>
      </c>
      <c r="D370" t="s">
        <v>94</v>
      </c>
      <c r="E370" t="s">
        <v>127</v>
      </c>
      <c r="F370" t="s">
        <v>135</v>
      </c>
      <c r="G370" t="s">
        <v>81</v>
      </c>
      <c r="H370">
        <v>103</v>
      </c>
      <c r="I370" s="4">
        <v>789</v>
      </c>
    </row>
    <row r="371" spans="1:9" x14ac:dyDescent="0.3">
      <c r="A371" s="1" t="s">
        <v>5</v>
      </c>
      <c r="B371" t="s">
        <v>125</v>
      </c>
      <c r="C371" t="s">
        <v>498</v>
      </c>
      <c r="D371" t="s">
        <v>94</v>
      </c>
      <c r="E371" t="s">
        <v>127</v>
      </c>
      <c r="F371" t="s">
        <v>135</v>
      </c>
      <c r="G371" t="s">
        <v>81</v>
      </c>
      <c r="H371">
        <v>103</v>
      </c>
      <c r="I371" s="4">
        <v>1018</v>
      </c>
    </row>
    <row r="372" spans="1:9" x14ac:dyDescent="0.3">
      <c r="A372" s="1" t="s">
        <v>5</v>
      </c>
      <c r="B372" t="s">
        <v>125</v>
      </c>
      <c r="C372" t="s">
        <v>499</v>
      </c>
      <c r="D372" t="s">
        <v>94</v>
      </c>
      <c r="E372" t="s">
        <v>127</v>
      </c>
      <c r="F372" t="s">
        <v>135</v>
      </c>
      <c r="G372" t="s">
        <v>81</v>
      </c>
      <c r="H372">
        <v>103</v>
      </c>
      <c r="I372" s="4">
        <v>1118</v>
      </c>
    </row>
    <row r="373" spans="1:9" x14ac:dyDescent="0.3">
      <c r="A373" s="1" t="s">
        <v>5</v>
      </c>
      <c r="B373" t="s">
        <v>125</v>
      </c>
      <c r="C373" t="s">
        <v>500</v>
      </c>
      <c r="D373" t="s">
        <v>94</v>
      </c>
      <c r="E373" t="s">
        <v>127</v>
      </c>
      <c r="F373" t="s">
        <v>135</v>
      </c>
      <c r="G373" t="s">
        <v>81</v>
      </c>
      <c r="H373">
        <v>103</v>
      </c>
      <c r="I373" s="4">
        <v>1204</v>
      </c>
    </row>
    <row r="374" spans="1:9" x14ac:dyDescent="0.3">
      <c r="A374" s="1" t="s">
        <v>5</v>
      </c>
      <c r="B374" t="s">
        <v>125</v>
      </c>
      <c r="C374" t="s">
        <v>501</v>
      </c>
      <c r="D374" t="s">
        <v>94</v>
      </c>
      <c r="E374" t="s">
        <v>127</v>
      </c>
      <c r="F374" t="s">
        <v>135</v>
      </c>
      <c r="G374" t="s">
        <v>81</v>
      </c>
      <c r="H374">
        <v>103</v>
      </c>
      <c r="I374" s="4">
        <v>1281</v>
      </c>
    </row>
    <row r="375" spans="1:9" x14ac:dyDescent="0.3">
      <c r="A375" s="1" t="s">
        <v>5</v>
      </c>
      <c r="B375" t="s">
        <v>125</v>
      </c>
      <c r="C375" t="s">
        <v>502</v>
      </c>
      <c r="D375" t="s">
        <v>94</v>
      </c>
      <c r="E375" t="s">
        <v>127</v>
      </c>
      <c r="F375" t="s">
        <v>135</v>
      </c>
      <c r="G375" t="s">
        <v>81</v>
      </c>
      <c r="H375">
        <v>103</v>
      </c>
      <c r="I375" s="4">
        <v>1677</v>
      </c>
    </row>
    <row r="376" spans="1:9" x14ac:dyDescent="0.3">
      <c r="A376" s="1" t="s">
        <v>5</v>
      </c>
      <c r="B376" t="s">
        <v>125</v>
      </c>
      <c r="C376" t="s">
        <v>503</v>
      </c>
      <c r="D376" t="s">
        <v>94</v>
      </c>
      <c r="E376" t="s">
        <v>127</v>
      </c>
      <c r="F376" t="s">
        <v>135</v>
      </c>
      <c r="G376" t="s">
        <v>81</v>
      </c>
      <c r="H376">
        <v>103</v>
      </c>
      <c r="I376" s="4">
        <v>2233</v>
      </c>
    </row>
    <row r="377" spans="1:9" x14ac:dyDescent="0.3">
      <c r="A377" s="1" t="s">
        <v>5</v>
      </c>
      <c r="B377" t="s">
        <v>125</v>
      </c>
      <c r="C377" t="s">
        <v>504</v>
      </c>
      <c r="D377" t="s">
        <v>94</v>
      </c>
      <c r="E377" t="s">
        <v>127</v>
      </c>
      <c r="F377" t="s">
        <v>135</v>
      </c>
      <c r="G377" t="s">
        <v>81</v>
      </c>
      <c r="H377">
        <v>103</v>
      </c>
      <c r="I377" s="4">
        <v>2423</v>
      </c>
    </row>
    <row r="378" spans="1:9" x14ac:dyDescent="0.3">
      <c r="A378" s="1" t="s">
        <v>5</v>
      </c>
      <c r="B378" t="s">
        <v>125</v>
      </c>
      <c r="C378" t="s">
        <v>505</v>
      </c>
      <c r="D378" t="s">
        <v>94</v>
      </c>
      <c r="E378" t="s">
        <v>127</v>
      </c>
      <c r="F378" t="s">
        <v>135</v>
      </c>
      <c r="G378" t="s">
        <v>81</v>
      </c>
      <c r="H378">
        <v>103</v>
      </c>
      <c r="I378" s="4">
        <v>2859</v>
      </c>
    </row>
    <row r="379" spans="1:9" x14ac:dyDescent="0.3">
      <c r="A379" s="1" t="s">
        <v>5</v>
      </c>
      <c r="B379" t="s">
        <v>125</v>
      </c>
      <c r="C379" t="s">
        <v>506</v>
      </c>
      <c r="D379" t="s">
        <v>94</v>
      </c>
      <c r="E379" t="s">
        <v>127</v>
      </c>
      <c r="F379" t="s">
        <v>135</v>
      </c>
      <c r="G379" t="s">
        <v>81</v>
      </c>
      <c r="H379">
        <v>103</v>
      </c>
      <c r="I379" s="4">
        <v>2970</v>
      </c>
    </row>
    <row r="380" spans="1:9" x14ac:dyDescent="0.3">
      <c r="A380" s="1" t="s">
        <v>5</v>
      </c>
      <c r="B380" t="s">
        <v>125</v>
      </c>
      <c r="C380" t="s">
        <v>507</v>
      </c>
      <c r="D380" t="s">
        <v>94</v>
      </c>
      <c r="E380" t="s">
        <v>127</v>
      </c>
      <c r="F380" t="s">
        <v>135</v>
      </c>
      <c r="G380" t="s">
        <v>81</v>
      </c>
      <c r="H380">
        <v>103</v>
      </c>
      <c r="I380" s="4">
        <v>4599</v>
      </c>
    </row>
    <row r="381" spans="1:9" x14ac:dyDescent="0.3">
      <c r="A381" s="1" t="s">
        <v>5</v>
      </c>
      <c r="B381" t="s">
        <v>125</v>
      </c>
      <c r="C381" t="s">
        <v>508</v>
      </c>
      <c r="D381" t="s">
        <v>94</v>
      </c>
      <c r="E381" t="s">
        <v>127</v>
      </c>
      <c r="F381" t="s">
        <v>135</v>
      </c>
      <c r="G381" t="s">
        <v>81</v>
      </c>
      <c r="H381">
        <v>103</v>
      </c>
      <c r="I381" s="4">
        <v>5286</v>
      </c>
    </row>
    <row r="382" spans="1:9" x14ac:dyDescent="0.3">
      <c r="A382" s="1" t="s">
        <v>5</v>
      </c>
      <c r="B382" t="s">
        <v>125</v>
      </c>
      <c r="C382" t="s">
        <v>509</v>
      </c>
      <c r="D382" t="s">
        <v>94</v>
      </c>
      <c r="E382" t="s">
        <v>127</v>
      </c>
      <c r="F382" t="s">
        <v>135</v>
      </c>
      <c r="G382" t="s">
        <v>81</v>
      </c>
      <c r="H382">
        <v>103</v>
      </c>
      <c r="I382" s="4">
        <v>6080</v>
      </c>
    </row>
    <row r="383" spans="1:9" x14ac:dyDescent="0.3">
      <c r="A383" s="1" t="s">
        <v>5</v>
      </c>
      <c r="B383" t="s">
        <v>125</v>
      </c>
      <c r="C383" t="s">
        <v>510</v>
      </c>
      <c r="D383" t="s">
        <v>94</v>
      </c>
      <c r="E383" t="s">
        <v>127</v>
      </c>
      <c r="F383" t="s">
        <v>135</v>
      </c>
      <c r="G383" t="s">
        <v>81</v>
      </c>
      <c r="H383">
        <v>103</v>
      </c>
      <c r="I383" s="4">
        <v>6796</v>
      </c>
    </row>
    <row r="384" spans="1:9" x14ac:dyDescent="0.3">
      <c r="A384" s="1" t="s">
        <v>5</v>
      </c>
      <c r="B384" t="s">
        <v>125</v>
      </c>
      <c r="C384" t="s">
        <v>511</v>
      </c>
      <c r="D384" t="s">
        <v>94</v>
      </c>
      <c r="E384" t="s">
        <v>127</v>
      </c>
      <c r="F384" t="s">
        <v>135</v>
      </c>
      <c r="G384" t="s">
        <v>81</v>
      </c>
      <c r="H384">
        <v>103</v>
      </c>
      <c r="I384" s="4">
        <v>9404</v>
      </c>
    </row>
    <row r="385" spans="1:9" x14ac:dyDescent="0.3">
      <c r="A385" s="1" t="s">
        <v>5</v>
      </c>
      <c r="B385" t="s">
        <v>125</v>
      </c>
      <c r="C385" t="s">
        <v>512</v>
      </c>
      <c r="D385" t="s">
        <v>94</v>
      </c>
      <c r="E385" t="s">
        <v>127</v>
      </c>
      <c r="F385" t="s">
        <v>135</v>
      </c>
      <c r="G385" t="s">
        <v>81</v>
      </c>
      <c r="H385">
        <v>103</v>
      </c>
      <c r="I385" s="4">
        <v>10071</v>
      </c>
    </row>
    <row r="386" spans="1:9" x14ac:dyDescent="0.3">
      <c r="A386" s="1" t="s">
        <v>5</v>
      </c>
      <c r="B386" t="s">
        <v>125</v>
      </c>
      <c r="C386" t="s">
        <v>567</v>
      </c>
      <c r="D386" t="s">
        <v>94</v>
      </c>
      <c r="E386" t="s">
        <v>127</v>
      </c>
      <c r="F386" t="s">
        <v>135</v>
      </c>
      <c r="G386" t="s">
        <v>81</v>
      </c>
      <c r="H386">
        <v>103</v>
      </c>
      <c r="I386" s="4">
        <v>11089</v>
      </c>
    </row>
    <row r="387" spans="1:9" x14ac:dyDescent="0.3">
      <c r="A387" s="1" t="s">
        <v>5</v>
      </c>
      <c r="B387" t="s">
        <v>125</v>
      </c>
      <c r="C387" t="s">
        <v>568</v>
      </c>
      <c r="D387" t="s">
        <v>94</v>
      </c>
      <c r="E387" t="s">
        <v>127</v>
      </c>
      <c r="F387" t="s">
        <v>135</v>
      </c>
      <c r="G387" t="s">
        <v>81</v>
      </c>
      <c r="H387">
        <v>103</v>
      </c>
      <c r="I387" s="4">
        <v>11706</v>
      </c>
    </row>
    <row r="388" spans="1:9" x14ac:dyDescent="0.3">
      <c r="A388" s="1" t="s">
        <v>5</v>
      </c>
      <c r="B388" t="s">
        <v>125</v>
      </c>
      <c r="C388" t="s">
        <v>513</v>
      </c>
      <c r="D388" t="s">
        <v>94</v>
      </c>
      <c r="E388" t="s">
        <v>127</v>
      </c>
      <c r="F388" t="s">
        <v>135</v>
      </c>
      <c r="G388" t="s">
        <v>81</v>
      </c>
      <c r="H388">
        <v>103</v>
      </c>
      <c r="I388" s="4">
        <v>1017</v>
      </c>
    </row>
    <row r="389" spans="1:9" x14ac:dyDescent="0.3">
      <c r="A389" s="1" t="s">
        <v>5</v>
      </c>
      <c r="B389" t="s">
        <v>125</v>
      </c>
      <c r="C389" t="s">
        <v>514</v>
      </c>
      <c r="D389" t="s">
        <v>94</v>
      </c>
      <c r="E389" t="s">
        <v>127</v>
      </c>
      <c r="F389" t="s">
        <v>135</v>
      </c>
      <c r="G389" t="s">
        <v>81</v>
      </c>
      <c r="H389">
        <v>103</v>
      </c>
      <c r="I389" s="4">
        <v>1360</v>
      </c>
    </row>
    <row r="390" spans="1:9" x14ac:dyDescent="0.3">
      <c r="A390" s="1" t="s">
        <v>5</v>
      </c>
      <c r="B390" t="s">
        <v>125</v>
      </c>
      <c r="C390" t="s">
        <v>515</v>
      </c>
      <c r="D390" t="s">
        <v>94</v>
      </c>
      <c r="E390" t="s">
        <v>127</v>
      </c>
      <c r="F390" t="s">
        <v>135</v>
      </c>
      <c r="G390" t="s">
        <v>81</v>
      </c>
      <c r="H390">
        <v>103</v>
      </c>
      <c r="I390" s="4">
        <v>1510</v>
      </c>
    </row>
    <row r="391" spans="1:9" x14ac:dyDescent="0.3">
      <c r="A391" s="1" t="s">
        <v>5</v>
      </c>
      <c r="B391" t="s">
        <v>125</v>
      </c>
      <c r="C391" t="s">
        <v>516</v>
      </c>
      <c r="D391" t="s">
        <v>94</v>
      </c>
      <c r="E391" t="s">
        <v>127</v>
      </c>
      <c r="F391" t="s">
        <v>135</v>
      </c>
      <c r="G391" t="s">
        <v>81</v>
      </c>
      <c r="H391">
        <v>103</v>
      </c>
      <c r="I391" s="4">
        <v>1640</v>
      </c>
    </row>
    <row r="392" spans="1:9" x14ac:dyDescent="0.3">
      <c r="A392" s="1" t="s">
        <v>5</v>
      </c>
      <c r="B392" t="s">
        <v>125</v>
      </c>
      <c r="C392" t="s">
        <v>517</v>
      </c>
      <c r="D392" t="s">
        <v>94</v>
      </c>
      <c r="E392" t="s">
        <v>127</v>
      </c>
      <c r="F392" t="s">
        <v>135</v>
      </c>
      <c r="G392" t="s">
        <v>81</v>
      </c>
      <c r="H392">
        <v>103</v>
      </c>
      <c r="I392" s="4">
        <v>1754</v>
      </c>
    </row>
    <row r="393" spans="1:9" x14ac:dyDescent="0.3">
      <c r="A393" s="1" t="s">
        <v>5</v>
      </c>
      <c r="B393" t="s">
        <v>125</v>
      </c>
      <c r="C393" t="s">
        <v>518</v>
      </c>
      <c r="D393" t="s">
        <v>94</v>
      </c>
      <c r="E393" t="s">
        <v>127</v>
      </c>
      <c r="F393" t="s">
        <v>135</v>
      </c>
      <c r="G393" t="s">
        <v>81</v>
      </c>
      <c r="H393">
        <v>103</v>
      </c>
      <c r="I393" s="4">
        <v>2271</v>
      </c>
    </row>
    <row r="394" spans="1:9" x14ac:dyDescent="0.3">
      <c r="A394" s="1" t="s">
        <v>5</v>
      </c>
      <c r="B394" t="s">
        <v>125</v>
      </c>
      <c r="C394" t="s">
        <v>519</v>
      </c>
      <c r="D394" t="s">
        <v>94</v>
      </c>
      <c r="E394" t="s">
        <v>127</v>
      </c>
      <c r="F394" t="s">
        <v>135</v>
      </c>
      <c r="G394" t="s">
        <v>81</v>
      </c>
      <c r="H394">
        <v>103</v>
      </c>
      <c r="I394" s="4">
        <v>3001</v>
      </c>
    </row>
    <row r="395" spans="1:9" x14ac:dyDescent="0.3">
      <c r="A395" s="1" t="s">
        <v>5</v>
      </c>
      <c r="B395" t="s">
        <v>125</v>
      </c>
      <c r="C395" t="s">
        <v>520</v>
      </c>
      <c r="D395" t="s">
        <v>94</v>
      </c>
      <c r="E395" t="s">
        <v>127</v>
      </c>
      <c r="F395" t="s">
        <v>135</v>
      </c>
      <c r="G395" t="s">
        <v>81</v>
      </c>
      <c r="H395">
        <v>103</v>
      </c>
      <c r="I395" s="4">
        <v>3285</v>
      </c>
    </row>
    <row r="396" spans="1:9" x14ac:dyDescent="0.3">
      <c r="A396" s="1" t="s">
        <v>5</v>
      </c>
      <c r="B396" t="s">
        <v>125</v>
      </c>
      <c r="C396" t="s">
        <v>521</v>
      </c>
      <c r="D396" t="s">
        <v>94</v>
      </c>
      <c r="E396" t="s">
        <v>127</v>
      </c>
      <c r="F396" t="s">
        <v>135</v>
      </c>
      <c r="G396" t="s">
        <v>81</v>
      </c>
      <c r="H396">
        <v>103</v>
      </c>
      <c r="I396" s="4">
        <v>3892</v>
      </c>
    </row>
    <row r="397" spans="1:9" x14ac:dyDescent="0.3">
      <c r="A397" s="1" t="s">
        <v>5</v>
      </c>
      <c r="B397" t="s">
        <v>125</v>
      </c>
      <c r="C397" t="s">
        <v>522</v>
      </c>
      <c r="D397" t="s">
        <v>94</v>
      </c>
      <c r="E397" t="s">
        <v>127</v>
      </c>
      <c r="F397" t="s">
        <v>135</v>
      </c>
      <c r="G397" t="s">
        <v>81</v>
      </c>
      <c r="H397">
        <v>103</v>
      </c>
      <c r="I397" s="4">
        <v>4057</v>
      </c>
    </row>
    <row r="398" spans="1:9" x14ac:dyDescent="0.3">
      <c r="A398" s="1" t="s">
        <v>5</v>
      </c>
      <c r="B398" t="s">
        <v>125</v>
      </c>
      <c r="C398" t="s">
        <v>523</v>
      </c>
      <c r="D398" t="s">
        <v>94</v>
      </c>
      <c r="E398" t="s">
        <v>127</v>
      </c>
      <c r="F398" t="s">
        <v>135</v>
      </c>
      <c r="G398" t="s">
        <v>81</v>
      </c>
      <c r="H398">
        <v>103</v>
      </c>
      <c r="I398" s="4">
        <v>6120</v>
      </c>
    </row>
    <row r="399" spans="1:9" x14ac:dyDescent="0.3">
      <c r="A399" s="1" t="s">
        <v>5</v>
      </c>
      <c r="B399" t="s">
        <v>125</v>
      </c>
      <c r="C399" t="s">
        <v>524</v>
      </c>
      <c r="D399" t="s">
        <v>94</v>
      </c>
      <c r="E399" t="s">
        <v>127</v>
      </c>
      <c r="F399" t="s">
        <v>135</v>
      </c>
      <c r="G399" t="s">
        <v>81</v>
      </c>
      <c r="H399">
        <v>103</v>
      </c>
      <c r="I399" s="4">
        <v>7087</v>
      </c>
    </row>
    <row r="400" spans="1:9" x14ac:dyDescent="0.3">
      <c r="A400" s="1" t="s">
        <v>5</v>
      </c>
      <c r="B400" t="s">
        <v>125</v>
      </c>
      <c r="C400" t="s">
        <v>525</v>
      </c>
      <c r="D400" t="s">
        <v>94</v>
      </c>
      <c r="E400" t="s">
        <v>127</v>
      </c>
      <c r="F400" t="s">
        <v>135</v>
      </c>
      <c r="G400" t="s">
        <v>81</v>
      </c>
      <c r="H400">
        <v>103</v>
      </c>
      <c r="I400" s="4">
        <v>8181</v>
      </c>
    </row>
    <row r="401" spans="1:9" x14ac:dyDescent="0.3">
      <c r="A401" s="1" t="s">
        <v>5</v>
      </c>
      <c r="B401" t="s">
        <v>125</v>
      </c>
      <c r="C401" t="s">
        <v>526</v>
      </c>
      <c r="D401" t="s">
        <v>94</v>
      </c>
      <c r="E401" t="s">
        <v>127</v>
      </c>
      <c r="F401" t="s">
        <v>135</v>
      </c>
      <c r="G401" t="s">
        <v>81</v>
      </c>
      <c r="H401">
        <v>103</v>
      </c>
      <c r="I401" s="4">
        <v>9184</v>
      </c>
    </row>
    <row r="402" spans="1:9" x14ac:dyDescent="0.3">
      <c r="A402" s="1" t="s">
        <v>5</v>
      </c>
      <c r="B402" t="s">
        <v>125</v>
      </c>
      <c r="C402" t="s">
        <v>527</v>
      </c>
      <c r="D402" t="s">
        <v>94</v>
      </c>
      <c r="E402" t="s">
        <v>127</v>
      </c>
      <c r="F402" t="s">
        <v>135</v>
      </c>
      <c r="G402" t="s">
        <v>81</v>
      </c>
      <c r="H402">
        <v>103</v>
      </c>
      <c r="I402" s="4">
        <v>12456</v>
      </c>
    </row>
    <row r="403" spans="1:9" x14ac:dyDescent="0.3">
      <c r="A403" s="1" t="s">
        <v>5</v>
      </c>
      <c r="B403" t="s">
        <v>125</v>
      </c>
      <c r="C403" t="s">
        <v>528</v>
      </c>
      <c r="D403" t="s">
        <v>94</v>
      </c>
      <c r="E403" t="s">
        <v>127</v>
      </c>
      <c r="F403" t="s">
        <v>135</v>
      </c>
      <c r="G403" t="s">
        <v>81</v>
      </c>
      <c r="H403">
        <v>103</v>
      </c>
      <c r="I403" s="4">
        <v>13368</v>
      </c>
    </row>
    <row r="404" spans="1:9" x14ac:dyDescent="0.3">
      <c r="A404" s="1" t="s">
        <v>5</v>
      </c>
      <c r="B404" t="s">
        <v>125</v>
      </c>
      <c r="C404" t="s">
        <v>565</v>
      </c>
      <c r="D404" t="s">
        <v>94</v>
      </c>
      <c r="E404" t="s">
        <v>127</v>
      </c>
      <c r="F404" t="s">
        <v>135</v>
      </c>
      <c r="G404" t="s">
        <v>81</v>
      </c>
      <c r="H404">
        <v>103</v>
      </c>
      <c r="I404" s="4">
        <v>14732</v>
      </c>
    </row>
    <row r="405" spans="1:9" x14ac:dyDescent="0.3">
      <c r="A405" s="1" t="s">
        <v>5</v>
      </c>
      <c r="B405" t="s">
        <v>125</v>
      </c>
      <c r="C405" t="s">
        <v>566</v>
      </c>
      <c r="D405" t="s">
        <v>94</v>
      </c>
      <c r="E405" t="s">
        <v>127</v>
      </c>
      <c r="F405" t="s">
        <v>135</v>
      </c>
      <c r="G405" t="s">
        <v>81</v>
      </c>
      <c r="H405">
        <v>103</v>
      </c>
      <c r="I405" s="4">
        <v>15578</v>
      </c>
    </row>
    <row r="406" spans="1:9" x14ac:dyDescent="0.3">
      <c r="A406" s="1" t="s">
        <v>5</v>
      </c>
      <c r="B406" t="s">
        <v>125</v>
      </c>
      <c r="C406" t="s">
        <v>529</v>
      </c>
      <c r="D406" t="s">
        <v>94</v>
      </c>
      <c r="E406" t="s">
        <v>127</v>
      </c>
      <c r="F406" t="s">
        <v>135</v>
      </c>
      <c r="G406" t="s">
        <v>81</v>
      </c>
      <c r="H406">
        <v>103</v>
      </c>
      <c r="I406" s="4">
        <v>1245</v>
      </c>
    </row>
    <row r="407" spans="1:9" x14ac:dyDescent="0.3">
      <c r="A407" s="1" t="s">
        <v>5</v>
      </c>
      <c r="B407" t="s">
        <v>125</v>
      </c>
      <c r="C407" t="s">
        <v>530</v>
      </c>
      <c r="D407" t="s">
        <v>94</v>
      </c>
      <c r="E407" t="s">
        <v>127</v>
      </c>
      <c r="F407" t="s">
        <v>135</v>
      </c>
      <c r="G407" t="s">
        <v>81</v>
      </c>
      <c r="H407">
        <v>103</v>
      </c>
      <c r="I407" s="4">
        <v>1701</v>
      </c>
    </row>
    <row r="408" spans="1:9" x14ac:dyDescent="0.3">
      <c r="A408" s="1" t="s">
        <v>5</v>
      </c>
      <c r="B408" t="s">
        <v>125</v>
      </c>
      <c r="C408" t="s">
        <v>531</v>
      </c>
      <c r="D408" t="s">
        <v>94</v>
      </c>
      <c r="E408" t="s">
        <v>127</v>
      </c>
      <c r="F408" t="s">
        <v>135</v>
      </c>
      <c r="G408" t="s">
        <v>81</v>
      </c>
      <c r="H408">
        <v>103</v>
      </c>
      <c r="I408" s="4">
        <v>1902</v>
      </c>
    </row>
    <row r="409" spans="1:9" x14ac:dyDescent="0.3">
      <c r="A409" s="1" t="s">
        <v>5</v>
      </c>
      <c r="B409" t="s">
        <v>125</v>
      </c>
      <c r="C409" t="s">
        <v>532</v>
      </c>
      <c r="D409" t="s">
        <v>94</v>
      </c>
      <c r="E409" t="s">
        <v>127</v>
      </c>
      <c r="F409" t="s">
        <v>135</v>
      </c>
      <c r="G409" t="s">
        <v>81</v>
      </c>
      <c r="H409">
        <v>103</v>
      </c>
      <c r="I409" s="4">
        <v>2075</v>
      </c>
    </row>
    <row r="410" spans="1:9" x14ac:dyDescent="0.3">
      <c r="A410" s="1" t="s">
        <v>5</v>
      </c>
      <c r="B410" t="s">
        <v>125</v>
      </c>
      <c r="C410" t="s">
        <v>533</v>
      </c>
      <c r="D410" t="s">
        <v>94</v>
      </c>
      <c r="E410" t="s">
        <v>127</v>
      </c>
      <c r="F410" t="s">
        <v>135</v>
      </c>
      <c r="G410" t="s">
        <v>81</v>
      </c>
      <c r="H410">
        <v>103</v>
      </c>
      <c r="I410" s="4">
        <v>2228</v>
      </c>
    </row>
    <row r="411" spans="1:9" x14ac:dyDescent="0.3">
      <c r="A411" s="1" t="s">
        <v>5</v>
      </c>
      <c r="B411" t="s">
        <v>125</v>
      </c>
      <c r="C411" t="s">
        <v>534</v>
      </c>
      <c r="D411" t="s">
        <v>94</v>
      </c>
      <c r="E411" t="s">
        <v>127</v>
      </c>
      <c r="F411" t="s">
        <v>135</v>
      </c>
      <c r="G411" t="s">
        <v>81</v>
      </c>
      <c r="H411">
        <v>103</v>
      </c>
      <c r="I411" s="4">
        <v>2864</v>
      </c>
    </row>
    <row r="412" spans="1:9" x14ac:dyDescent="0.3">
      <c r="A412" s="1" t="s">
        <v>5</v>
      </c>
      <c r="B412" t="s">
        <v>125</v>
      </c>
      <c r="C412" t="s">
        <v>535</v>
      </c>
      <c r="D412" t="s">
        <v>94</v>
      </c>
      <c r="E412" t="s">
        <v>127</v>
      </c>
      <c r="F412" t="s">
        <v>135</v>
      </c>
      <c r="G412" t="s">
        <v>81</v>
      </c>
      <c r="H412">
        <v>103</v>
      </c>
      <c r="I412" s="4">
        <v>3768</v>
      </c>
    </row>
    <row r="413" spans="1:9" x14ac:dyDescent="0.3">
      <c r="A413" s="1" t="s">
        <v>5</v>
      </c>
      <c r="B413" t="s">
        <v>125</v>
      </c>
      <c r="C413" t="s">
        <v>536</v>
      </c>
      <c r="D413" t="s">
        <v>94</v>
      </c>
      <c r="E413" t="s">
        <v>127</v>
      </c>
      <c r="F413" t="s">
        <v>135</v>
      </c>
      <c r="G413" t="s">
        <v>81</v>
      </c>
      <c r="H413">
        <v>103</v>
      </c>
      <c r="I413" s="4">
        <v>4147</v>
      </c>
    </row>
    <row r="414" spans="1:9" x14ac:dyDescent="0.3">
      <c r="A414" s="1" t="s">
        <v>5</v>
      </c>
      <c r="B414" t="s">
        <v>125</v>
      </c>
      <c r="C414" t="s">
        <v>537</v>
      </c>
      <c r="D414" t="s">
        <v>94</v>
      </c>
      <c r="E414" t="s">
        <v>127</v>
      </c>
      <c r="F414" t="s">
        <v>135</v>
      </c>
      <c r="G414" t="s">
        <v>81</v>
      </c>
      <c r="H414">
        <v>103</v>
      </c>
      <c r="I414" s="4">
        <v>4925</v>
      </c>
    </row>
    <row r="415" spans="1:9" x14ac:dyDescent="0.3">
      <c r="A415" s="1" t="s">
        <v>5</v>
      </c>
      <c r="B415" t="s">
        <v>125</v>
      </c>
      <c r="C415" t="s">
        <v>538</v>
      </c>
      <c r="D415" t="s">
        <v>94</v>
      </c>
      <c r="E415" t="s">
        <v>127</v>
      </c>
      <c r="F415" t="s">
        <v>135</v>
      </c>
      <c r="G415" t="s">
        <v>81</v>
      </c>
      <c r="H415">
        <v>103</v>
      </c>
      <c r="I415" s="4">
        <v>5145</v>
      </c>
    </row>
    <row r="416" spans="1:9" x14ac:dyDescent="0.3">
      <c r="A416" s="1" t="s">
        <v>5</v>
      </c>
      <c r="B416" t="s">
        <v>125</v>
      </c>
      <c r="C416" t="s">
        <v>539</v>
      </c>
      <c r="D416" t="s">
        <v>94</v>
      </c>
      <c r="E416" t="s">
        <v>127</v>
      </c>
      <c r="F416" t="s">
        <v>135</v>
      </c>
      <c r="G416" t="s">
        <v>81</v>
      </c>
      <c r="H416">
        <v>103</v>
      </c>
      <c r="I416" s="4">
        <v>7641</v>
      </c>
    </row>
    <row r="417" spans="1:9" x14ac:dyDescent="0.3">
      <c r="A417" s="1" t="s">
        <v>5</v>
      </c>
      <c r="B417" t="s">
        <v>125</v>
      </c>
      <c r="C417" t="s">
        <v>540</v>
      </c>
      <c r="D417" t="s">
        <v>94</v>
      </c>
      <c r="E417" t="s">
        <v>127</v>
      </c>
      <c r="F417" t="s">
        <v>135</v>
      </c>
      <c r="G417" t="s">
        <v>81</v>
      </c>
      <c r="H417">
        <v>103</v>
      </c>
      <c r="I417" s="4">
        <v>8888</v>
      </c>
    </row>
    <row r="418" spans="1:9" x14ac:dyDescent="0.3">
      <c r="A418" s="1" t="s">
        <v>5</v>
      </c>
      <c r="B418" t="s">
        <v>125</v>
      </c>
      <c r="C418" t="s">
        <v>541</v>
      </c>
      <c r="D418" t="s">
        <v>94</v>
      </c>
      <c r="E418" t="s">
        <v>127</v>
      </c>
      <c r="F418" t="s">
        <v>135</v>
      </c>
      <c r="G418" t="s">
        <v>81</v>
      </c>
      <c r="H418">
        <v>103</v>
      </c>
      <c r="I418" s="4">
        <v>10282</v>
      </c>
    </row>
    <row r="419" spans="1:9" x14ac:dyDescent="0.3">
      <c r="A419" s="1" t="s">
        <v>5</v>
      </c>
      <c r="B419" t="s">
        <v>125</v>
      </c>
      <c r="C419" t="s">
        <v>542</v>
      </c>
      <c r="D419" t="s">
        <v>94</v>
      </c>
      <c r="E419" t="s">
        <v>127</v>
      </c>
      <c r="F419" t="s">
        <v>135</v>
      </c>
      <c r="G419" t="s">
        <v>81</v>
      </c>
      <c r="H419">
        <v>103</v>
      </c>
      <c r="I419" s="4">
        <v>11572</v>
      </c>
    </row>
    <row r="420" spans="1:9" x14ac:dyDescent="0.3">
      <c r="A420" s="1" t="s">
        <v>5</v>
      </c>
      <c r="B420" t="s">
        <v>125</v>
      </c>
      <c r="C420" t="s">
        <v>543</v>
      </c>
      <c r="D420" t="s">
        <v>94</v>
      </c>
      <c r="E420" t="s">
        <v>127</v>
      </c>
      <c r="F420" t="s">
        <v>135</v>
      </c>
      <c r="G420" t="s">
        <v>81</v>
      </c>
      <c r="H420">
        <v>103</v>
      </c>
      <c r="I420" s="4">
        <v>15508</v>
      </c>
    </row>
    <row r="421" spans="1:9" x14ac:dyDescent="0.3">
      <c r="A421" s="1" t="s">
        <v>5</v>
      </c>
      <c r="B421" t="s">
        <v>125</v>
      </c>
      <c r="C421" t="s">
        <v>544</v>
      </c>
      <c r="D421" t="s">
        <v>94</v>
      </c>
      <c r="E421" t="s">
        <v>127</v>
      </c>
      <c r="F421" t="s">
        <v>135</v>
      </c>
      <c r="G421" t="s">
        <v>81</v>
      </c>
      <c r="H421">
        <v>103</v>
      </c>
      <c r="I421" s="4">
        <v>16665</v>
      </c>
    </row>
    <row r="422" spans="1:9" x14ac:dyDescent="0.3">
      <c r="A422" s="1" t="s">
        <v>5</v>
      </c>
      <c r="B422" t="s">
        <v>125</v>
      </c>
      <c r="C422" t="s">
        <v>563</v>
      </c>
      <c r="D422" t="s">
        <v>94</v>
      </c>
      <c r="E422" t="s">
        <v>127</v>
      </c>
      <c r="F422" t="s">
        <v>135</v>
      </c>
      <c r="G422" t="s">
        <v>81</v>
      </c>
      <c r="H422">
        <v>103</v>
      </c>
      <c r="I422" s="4">
        <v>18375</v>
      </c>
    </row>
    <row r="423" spans="1:9" x14ac:dyDescent="0.3">
      <c r="A423" s="1" t="s">
        <v>5</v>
      </c>
      <c r="B423" t="s">
        <v>125</v>
      </c>
      <c r="C423" t="s">
        <v>564</v>
      </c>
      <c r="D423" t="s">
        <v>94</v>
      </c>
      <c r="E423" t="s">
        <v>127</v>
      </c>
      <c r="F423" t="s">
        <v>135</v>
      </c>
      <c r="G423" t="s">
        <v>81</v>
      </c>
      <c r="H423">
        <v>103</v>
      </c>
      <c r="I423" s="4">
        <v>19450</v>
      </c>
    </row>
    <row r="424" spans="1:9" x14ac:dyDescent="0.3">
      <c r="A424" s="1" t="s">
        <v>5</v>
      </c>
      <c r="B424" t="s">
        <v>125</v>
      </c>
      <c r="C424" t="s">
        <v>545</v>
      </c>
      <c r="D424" t="s">
        <v>94</v>
      </c>
      <c r="E424" t="s">
        <v>127</v>
      </c>
      <c r="F424" t="s">
        <v>135</v>
      </c>
      <c r="G424" t="s">
        <v>81</v>
      </c>
      <c r="H424">
        <v>103</v>
      </c>
      <c r="I424" s="4">
        <v>1472</v>
      </c>
    </row>
    <row r="425" spans="1:9" x14ac:dyDescent="0.3">
      <c r="A425" s="1" t="s">
        <v>5</v>
      </c>
      <c r="B425" t="s">
        <v>125</v>
      </c>
      <c r="C425" t="s">
        <v>546</v>
      </c>
      <c r="D425" t="s">
        <v>94</v>
      </c>
      <c r="E425" t="s">
        <v>127</v>
      </c>
      <c r="F425" t="s">
        <v>135</v>
      </c>
      <c r="G425" t="s">
        <v>81</v>
      </c>
      <c r="H425">
        <v>103</v>
      </c>
      <c r="I425" s="4">
        <v>2043</v>
      </c>
    </row>
    <row r="426" spans="1:9" x14ac:dyDescent="0.3">
      <c r="A426" s="1" t="s">
        <v>5</v>
      </c>
      <c r="B426" t="s">
        <v>125</v>
      </c>
      <c r="C426" t="s">
        <v>547</v>
      </c>
      <c r="D426" t="s">
        <v>94</v>
      </c>
      <c r="E426" t="s">
        <v>127</v>
      </c>
      <c r="F426" t="s">
        <v>135</v>
      </c>
      <c r="G426" t="s">
        <v>81</v>
      </c>
      <c r="H426">
        <v>103</v>
      </c>
      <c r="I426" s="4">
        <v>2294</v>
      </c>
    </row>
    <row r="427" spans="1:9" x14ac:dyDescent="0.3">
      <c r="A427" s="1" t="s">
        <v>5</v>
      </c>
      <c r="B427" t="s">
        <v>125</v>
      </c>
      <c r="C427" t="s">
        <v>548</v>
      </c>
      <c r="D427" t="s">
        <v>94</v>
      </c>
      <c r="E427" t="s">
        <v>127</v>
      </c>
      <c r="F427" t="s">
        <v>135</v>
      </c>
      <c r="G427" t="s">
        <v>81</v>
      </c>
      <c r="H427">
        <v>103</v>
      </c>
      <c r="I427" s="4">
        <v>2510</v>
      </c>
    </row>
    <row r="428" spans="1:9" x14ac:dyDescent="0.3">
      <c r="A428" s="1" t="s">
        <v>5</v>
      </c>
      <c r="B428" t="s">
        <v>125</v>
      </c>
      <c r="C428" t="s">
        <v>549</v>
      </c>
      <c r="D428" t="s">
        <v>94</v>
      </c>
      <c r="E428" t="s">
        <v>127</v>
      </c>
      <c r="F428" t="s">
        <v>135</v>
      </c>
      <c r="G428" t="s">
        <v>81</v>
      </c>
      <c r="H428">
        <v>103</v>
      </c>
      <c r="I428" s="4">
        <v>2701</v>
      </c>
    </row>
    <row r="429" spans="1:9" x14ac:dyDescent="0.3">
      <c r="A429" s="1" t="s">
        <v>5</v>
      </c>
      <c r="B429" t="s">
        <v>125</v>
      </c>
      <c r="C429" t="s">
        <v>550</v>
      </c>
      <c r="D429" t="s">
        <v>94</v>
      </c>
      <c r="E429" t="s">
        <v>127</v>
      </c>
      <c r="F429" t="s">
        <v>135</v>
      </c>
      <c r="G429" t="s">
        <v>81</v>
      </c>
      <c r="H429">
        <v>103</v>
      </c>
      <c r="I429" s="4">
        <v>3458</v>
      </c>
    </row>
    <row r="430" spans="1:9" x14ac:dyDescent="0.3">
      <c r="A430" s="1" t="s">
        <v>5</v>
      </c>
      <c r="B430" t="s">
        <v>125</v>
      </c>
      <c r="C430" t="s">
        <v>551</v>
      </c>
      <c r="D430" t="s">
        <v>94</v>
      </c>
      <c r="E430" t="s">
        <v>127</v>
      </c>
      <c r="F430" t="s">
        <v>135</v>
      </c>
      <c r="G430" t="s">
        <v>81</v>
      </c>
      <c r="H430">
        <v>103</v>
      </c>
      <c r="I430" s="4">
        <v>4535</v>
      </c>
    </row>
    <row r="431" spans="1:9" x14ac:dyDescent="0.3">
      <c r="A431" s="1" t="s">
        <v>5</v>
      </c>
      <c r="B431" t="s">
        <v>125</v>
      </c>
      <c r="C431" t="s">
        <v>552</v>
      </c>
      <c r="D431" t="s">
        <v>94</v>
      </c>
      <c r="E431" t="s">
        <v>127</v>
      </c>
      <c r="F431" t="s">
        <v>135</v>
      </c>
      <c r="G431" t="s">
        <v>81</v>
      </c>
      <c r="H431">
        <v>103</v>
      </c>
      <c r="I431" s="4">
        <v>5009</v>
      </c>
    </row>
    <row r="432" spans="1:9" x14ac:dyDescent="0.3">
      <c r="A432" s="1" t="s">
        <v>5</v>
      </c>
      <c r="B432" t="s">
        <v>125</v>
      </c>
      <c r="C432" t="s">
        <v>553</v>
      </c>
      <c r="D432" t="s">
        <v>94</v>
      </c>
      <c r="E432" t="s">
        <v>127</v>
      </c>
      <c r="F432" t="s">
        <v>135</v>
      </c>
      <c r="G432" t="s">
        <v>81</v>
      </c>
      <c r="H432">
        <v>103</v>
      </c>
      <c r="I432" s="4">
        <v>5957</v>
      </c>
    </row>
    <row r="433" spans="1:11" x14ac:dyDescent="0.3">
      <c r="A433" s="1" t="s">
        <v>5</v>
      </c>
      <c r="B433" t="s">
        <v>125</v>
      </c>
      <c r="C433" t="s">
        <v>554</v>
      </c>
      <c r="D433" t="s">
        <v>94</v>
      </c>
      <c r="E433" t="s">
        <v>127</v>
      </c>
      <c r="F433" t="s">
        <v>135</v>
      </c>
      <c r="G433" t="s">
        <v>81</v>
      </c>
      <c r="H433">
        <v>103</v>
      </c>
      <c r="I433" s="4">
        <v>6233</v>
      </c>
    </row>
    <row r="434" spans="1:11" x14ac:dyDescent="0.3">
      <c r="A434" s="1" t="s">
        <v>5</v>
      </c>
      <c r="B434" t="s">
        <v>125</v>
      </c>
      <c r="C434" t="s">
        <v>555</v>
      </c>
      <c r="D434" t="s">
        <v>94</v>
      </c>
      <c r="E434" t="s">
        <v>127</v>
      </c>
      <c r="F434" t="s">
        <v>135</v>
      </c>
      <c r="G434" t="s">
        <v>81</v>
      </c>
      <c r="H434">
        <v>103</v>
      </c>
      <c r="I434" s="4">
        <v>9163</v>
      </c>
    </row>
    <row r="435" spans="1:11" x14ac:dyDescent="0.3">
      <c r="A435" s="1" t="s">
        <v>5</v>
      </c>
      <c r="B435" t="s">
        <v>125</v>
      </c>
      <c r="C435" t="s">
        <v>556</v>
      </c>
      <c r="D435" t="s">
        <v>94</v>
      </c>
      <c r="E435" t="s">
        <v>127</v>
      </c>
      <c r="F435" t="s">
        <v>135</v>
      </c>
      <c r="G435" t="s">
        <v>81</v>
      </c>
      <c r="H435">
        <v>103</v>
      </c>
      <c r="I435" s="4">
        <v>10689</v>
      </c>
    </row>
    <row r="436" spans="1:11" x14ac:dyDescent="0.3">
      <c r="A436" s="1" t="s">
        <v>5</v>
      </c>
      <c r="B436" t="s">
        <v>125</v>
      </c>
      <c r="C436" t="s">
        <v>557</v>
      </c>
      <c r="D436" t="s">
        <v>94</v>
      </c>
      <c r="E436" t="s">
        <v>127</v>
      </c>
      <c r="F436" t="s">
        <v>135</v>
      </c>
      <c r="G436" t="s">
        <v>81</v>
      </c>
      <c r="H436">
        <v>103</v>
      </c>
      <c r="I436" s="4">
        <v>12383</v>
      </c>
    </row>
    <row r="437" spans="1:11" x14ac:dyDescent="0.3">
      <c r="A437" s="1" t="s">
        <v>5</v>
      </c>
      <c r="B437" t="s">
        <v>125</v>
      </c>
      <c r="C437" t="s">
        <v>558</v>
      </c>
      <c r="D437" t="s">
        <v>94</v>
      </c>
      <c r="E437" t="s">
        <v>127</v>
      </c>
      <c r="F437" t="s">
        <v>135</v>
      </c>
      <c r="G437" t="s">
        <v>81</v>
      </c>
      <c r="H437">
        <v>103</v>
      </c>
      <c r="I437" s="4">
        <v>13960</v>
      </c>
    </row>
    <row r="438" spans="1:11" x14ac:dyDescent="0.3">
      <c r="A438" s="1" t="s">
        <v>5</v>
      </c>
      <c r="B438" t="s">
        <v>125</v>
      </c>
      <c r="C438" t="s">
        <v>559</v>
      </c>
      <c r="D438" t="s">
        <v>94</v>
      </c>
      <c r="E438" t="s">
        <v>127</v>
      </c>
      <c r="F438" t="s">
        <v>135</v>
      </c>
      <c r="G438" t="s">
        <v>81</v>
      </c>
      <c r="H438">
        <v>103</v>
      </c>
      <c r="I438" s="4">
        <v>18560</v>
      </c>
    </row>
    <row r="439" spans="1:11" x14ac:dyDescent="0.3">
      <c r="A439" s="1" t="s">
        <v>5</v>
      </c>
      <c r="B439" t="s">
        <v>125</v>
      </c>
      <c r="C439" t="s">
        <v>560</v>
      </c>
      <c r="D439" t="s">
        <v>94</v>
      </c>
      <c r="E439" t="s">
        <v>127</v>
      </c>
      <c r="F439" t="s">
        <v>135</v>
      </c>
      <c r="G439" t="s">
        <v>81</v>
      </c>
      <c r="H439">
        <v>103</v>
      </c>
      <c r="I439" s="4">
        <v>19962</v>
      </c>
    </row>
    <row r="440" spans="1:11" x14ac:dyDescent="0.3">
      <c r="A440" s="1" t="s">
        <v>5</v>
      </c>
      <c r="B440" t="s">
        <v>125</v>
      </c>
      <c r="C440" t="s">
        <v>561</v>
      </c>
      <c r="D440" t="s">
        <v>94</v>
      </c>
      <c r="E440" t="s">
        <v>127</v>
      </c>
      <c r="F440" t="s">
        <v>135</v>
      </c>
      <c r="G440" t="s">
        <v>81</v>
      </c>
      <c r="H440">
        <v>103</v>
      </c>
      <c r="I440" s="4">
        <v>22017</v>
      </c>
    </row>
    <row r="441" spans="1:11" x14ac:dyDescent="0.3">
      <c r="A441" s="1" t="s">
        <v>5</v>
      </c>
      <c r="B441" t="s">
        <v>125</v>
      </c>
      <c r="C441" t="s">
        <v>562</v>
      </c>
      <c r="D441" t="s">
        <v>94</v>
      </c>
      <c r="E441" t="s">
        <v>127</v>
      </c>
      <c r="F441" t="s">
        <v>135</v>
      </c>
      <c r="G441" t="s">
        <v>81</v>
      </c>
      <c r="H441">
        <v>103</v>
      </c>
      <c r="I441" s="4">
        <v>23322</v>
      </c>
    </row>
    <row r="443" spans="1:11" x14ac:dyDescent="0.3">
      <c r="A443" s="1" t="s">
        <v>610</v>
      </c>
      <c r="B443" t="s">
        <v>571</v>
      </c>
      <c r="C443" t="s">
        <v>572</v>
      </c>
      <c r="D443" t="s">
        <v>650</v>
      </c>
      <c r="G443" t="s">
        <v>574</v>
      </c>
      <c r="H443">
        <v>103</v>
      </c>
      <c r="I443" s="4">
        <v>99</v>
      </c>
      <c r="J443" t="str">
        <f t="shared" ref="J443:J477" si="0">CONCATENATE(A443,C443,D443,F443)</f>
        <v>Concrete Pipes100mm&lt;1.5m</v>
      </c>
      <c r="K443" s="5">
        <f>I443</f>
        <v>99</v>
      </c>
    </row>
    <row r="444" spans="1:11" x14ac:dyDescent="0.3">
      <c r="A444" s="1" t="s">
        <v>610</v>
      </c>
      <c r="B444" t="s">
        <v>571</v>
      </c>
      <c r="C444" t="s">
        <v>575</v>
      </c>
      <c r="D444" t="s">
        <v>650</v>
      </c>
      <c r="G444" t="s">
        <v>574</v>
      </c>
      <c r="H444">
        <v>103</v>
      </c>
      <c r="I444" s="4">
        <v>119</v>
      </c>
      <c r="J444" t="str">
        <f t="shared" si="0"/>
        <v>Concrete Pipes150mm&lt;1.5m</v>
      </c>
      <c r="K444" s="5">
        <f t="shared" ref="K444:K507" si="1">I444</f>
        <v>119</v>
      </c>
    </row>
    <row r="445" spans="1:11" x14ac:dyDescent="0.3">
      <c r="A445" s="1" t="s">
        <v>610</v>
      </c>
      <c r="B445" t="s">
        <v>571</v>
      </c>
      <c r="C445" t="s">
        <v>576</v>
      </c>
      <c r="D445" t="s">
        <v>650</v>
      </c>
      <c r="G445" t="s">
        <v>574</v>
      </c>
      <c r="H445">
        <v>103</v>
      </c>
      <c r="I445" s="4">
        <v>148</v>
      </c>
      <c r="J445" t="str">
        <f t="shared" si="0"/>
        <v>Concrete Pipes225mm&lt;1.5m</v>
      </c>
      <c r="K445" s="5">
        <f t="shared" si="1"/>
        <v>148</v>
      </c>
    </row>
    <row r="446" spans="1:11" x14ac:dyDescent="0.3">
      <c r="A446" s="1" t="s">
        <v>610</v>
      </c>
      <c r="B446" t="s">
        <v>571</v>
      </c>
      <c r="C446" t="s">
        <v>577</v>
      </c>
      <c r="D446" t="s">
        <v>650</v>
      </c>
      <c r="G446" t="s">
        <v>574</v>
      </c>
      <c r="H446">
        <v>103</v>
      </c>
      <c r="I446" s="4">
        <v>156</v>
      </c>
      <c r="J446" t="str">
        <f t="shared" si="0"/>
        <v>Concrete Pipes250mm&lt;1.5m</v>
      </c>
      <c r="K446" s="5">
        <f t="shared" si="1"/>
        <v>156</v>
      </c>
    </row>
    <row r="447" spans="1:11" x14ac:dyDescent="0.3">
      <c r="A447" s="1" t="s">
        <v>610</v>
      </c>
      <c r="B447" t="s">
        <v>571</v>
      </c>
      <c r="C447" t="s">
        <v>578</v>
      </c>
      <c r="D447" t="s">
        <v>650</v>
      </c>
      <c r="G447" t="s">
        <v>574</v>
      </c>
      <c r="H447">
        <v>103</v>
      </c>
      <c r="I447" s="4">
        <v>166</v>
      </c>
      <c r="J447" t="str">
        <f t="shared" si="0"/>
        <v>Concrete Pipes275mm&lt;1.5m</v>
      </c>
      <c r="K447" s="5">
        <f t="shared" si="1"/>
        <v>166</v>
      </c>
    </row>
    <row r="448" spans="1:11" x14ac:dyDescent="0.3">
      <c r="A448" s="1" t="s">
        <v>610</v>
      </c>
      <c r="B448" t="s">
        <v>571</v>
      </c>
      <c r="C448" t="s">
        <v>475</v>
      </c>
      <c r="D448" t="s">
        <v>650</v>
      </c>
      <c r="G448" t="s">
        <v>574</v>
      </c>
      <c r="H448">
        <v>103</v>
      </c>
      <c r="I448" s="4">
        <v>173</v>
      </c>
      <c r="J448" t="str">
        <f t="shared" si="0"/>
        <v>Concrete Pipes300mm&lt;1.5m</v>
      </c>
      <c r="K448" s="5">
        <f t="shared" si="1"/>
        <v>173</v>
      </c>
    </row>
    <row r="449" spans="1:11" x14ac:dyDescent="0.3">
      <c r="A449" s="1" t="s">
        <v>610</v>
      </c>
      <c r="B449" t="s">
        <v>571</v>
      </c>
      <c r="C449" t="s">
        <v>579</v>
      </c>
      <c r="D449" t="s">
        <v>650</v>
      </c>
      <c r="G449" t="s">
        <v>574</v>
      </c>
      <c r="H449">
        <v>103</v>
      </c>
      <c r="I449" s="4">
        <v>197</v>
      </c>
      <c r="J449" t="str">
        <f t="shared" si="0"/>
        <v>Concrete Pipes350mm&lt;1.5m</v>
      </c>
      <c r="K449" s="5">
        <f t="shared" si="1"/>
        <v>197</v>
      </c>
    </row>
    <row r="450" spans="1:11" x14ac:dyDescent="0.3">
      <c r="A450" s="1" t="s">
        <v>610</v>
      </c>
      <c r="B450" t="s">
        <v>571</v>
      </c>
      <c r="C450" t="s">
        <v>580</v>
      </c>
      <c r="D450" t="s">
        <v>650</v>
      </c>
      <c r="G450" t="s">
        <v>574</v>
      </c>
      <c r="H450">
        <v>103</v>
      </c>
      <c r="I450" s="4">
        <v>204</v>
      </c>
      <c r="J450" t="str">
        <f t="shared" si="0"/>
        <v>Concrete Pipes375mm&lt;1.5m</v>
      </c>
      <c r="K450" s="5">
        <f t="shared" si="1"/>
        <v>204</v>
      </c>
    </row>
    <row r="451" spans="1:11" x14ac:dyDescent="0.3">
      <c r="A451" s="1" t="s">
        <v>610</v>
      </c>
      <c r="B451" t="s">
        <v>571</v>
      </c>
      <c r="C451" t="s">
        <v>581</v>
      </c>
      <c r="D451" t="s">
        <v>650</v>
      </c>
      <c r="G451" t="s">
        <v>574</v>
      </c>
      <c r="H451">
        <v>103</v>
      </c>
      <c r="I451" s="4">
        <v>226</v>
      </c>
      <c r="J451" t="str">
        <f t="shared" si="0"/>
        <v>Concrete Pipes400mm&lt;1.5m</v>
      </c>
      <c r="K451" s="5">
        <f t="shared" si="1"/>
        <v>226</v>
      </c>
    </row>
    <row r="452" spans="1:11" x14ac:dyDescent="0.3">
      <c r="A452" s="1" t="s">
        <v>610</v>
      </c>
      <c r="B452" t="s">
        <v>571</v>
      </c>
      <c r="C452" t="s">
        <v>476</v>
      </c>
      <c r="D452" t="s">
        <v>650</v>
      </c>
      <c r="G452" t="s">
        <v>574</v>
      </c>
      <c r="H452">
        <v>103</v>
      </c>
      <c r="I452" s="4">
        <v>242</v>
      </c>
      <c r="J452" t="str">
        <f t="shared" si="0"/>
        <v>Concrete Pipes450mm&lt;1.5m</v>
      </c>
      <c r="K452" s="5">
        <f t="shared" si="1"/>
        <v>242</v>
      </c>
    </row>
    <row r="453" spans="1:11" x14ac:dyDescent="0.3">
      <c r="A453" s="1" t="s">
        <v>610</v>
      </c>
      <c r="B453" t="s">
        <v>571</v>
      </c>
      <c r="C453" t="s">
        <v>582</v>
      </c>
      <c r="D453" t="s">
        <v>650</v>
      </c>
      <c r="G453" t="s">
        <v>574</v>
      </c>
      <c r="H453">
        <v>103</v>
      </c>
      <c r="I453" s="4">
        <v>263</v>
      </c>
      <c r="J453" t="str">
        <f t="shared" si="0"/>
        <v>Concrete Pipes475mm&lt;1.5m</v>
      </c>
      <c r="K453" s="5">
        <f t="shared" si="1"/>
        <v>263</v>
      </c>
    </row>
    <row r="454" spans="1:11" x14ac:dyDescent="0.3">
      <c r="A454" s="1" t="s">
        <v>610</v>
      </c>
      <c r="B454" t="s">
        <v>571</v>
      </c>
      <c r="C454" t="s">
        <v>583</v>
      </c>
      <c r="D454" t="s">
        <v>650</v>
      </c>
      <c r="G454" t="s">
        <v>574</v>
      </c>
      <c r="H454">
        <v>103</v>
      </c>
      <c r="I454" s="4">
        <v>272</v>
      </c>
      <c r="J454" t="str">
        <f t="shared" si="0"/>
        <v>Concrete Pipes500mm&lt;1.5m</v>
      </c>
      <c r="K454" s="5">
        <f t="shared" si="1"/>
        <v>272</v>
      </c>
    </row>
    <row r="455" spans="1:11" x14ac:dyDescent="0.3">
      <c r="A455" s="1" t="s">
        <v>610</v>
      </c>
      <c r="B455" t="s">
        <v>571</v>
      </c>
      <c r="C455" t="s">
        <v>584</v>
      </c>
      <c r="D455" t="s">
        <v>650</v>
      </c>
      <c r="G455" t="s">
        <v>574</v>
      </c>
      <c r="H455">
        <v>103</v>
      </c>
      <c r="I455" s="4">
        <v>283</v>
      </c>
      <c r="J455" t="str">
        <f t="shared" si="0"/>
        <v>Concrete Pipes525mm&lt;1.5m</v>
      </c>
      <c r="K455" s="5">
        <f t="shared" si="1"/>
        <v>283</v>
      </c>
    </row>
    <row r="456" spans="1:11" x14ac:dyDescent="0.3">
      <c r="A456" s="1" t="s">
        <v>610</v>
      </c>
      <c r="B456" t="s">
        <v>571</v>
      </c>
      <c r="C456" t="s">
        <v>585</v>
      </c>
      <c r="D456" t="s">
        <v>650</v>
      </c>
      <c r="G456" t="s">
        <v>574</v>
      </c>
      <c r="H456">
        <v>103</v>
      </c>
      <c r="I456" s="4">
        <v>308</v>
      </c>
      <c r="J456" t="str">
        <f t="shared" si="0"/>
        <v>Concrete Pipes550mm&lt;1.5m</v>
      </c>
      <c r="K456" s="5">
        <f t="shared" si="1"/>
        <v>308</v>
      </c>
    </row>
    <row r="457" spans="1:11" x14ac:dyDescent="0.3">
      <c r="A457" s="1" t="s">
        <v>610</v>
      </c>
      <c r="B457" t="s">
        <v>571</v>
      </c>
      <c r="C457" t="s">
        <v>586</v>
      </c>
      <c r="D457" t="s">
        <v>650</v>
      </c>
      <c r="G457" t="s">
        <v>574</v>
      </c>
      <c r="H457">
        <v>103</v>
      </c>
      <c r="I457" s="4">
        <v>317</v>
      </c>
      <c r="J457" t="str">
        <f t="shared" si="0"/>
        <v>Concrete Pipes575mm&lt;1.5m</v>
      </c>
      <c r="K457" s="5">
        <f t="shared" si="1"/>
        <v>317</v>
      </c>
    </row>
    <row r="458" spans="1:11" x14ac:dyDescent="0.3">
      <c r="A458" s="1" t="s">
        <v>610</v>
      </c>
      <c r="B458" t="s">
        <v>571</v>
      </c>
      <c r="C458" t="s">
        <v>477</v>
      </c>
      <c r="D458" t="s">
        <v>650</v>
      </c>
      <c r="G458" t="s">
        <v>574</v>
      </c>
      <c r="H458">
        <v>103</v>
      </c>
      <c r="I458" s="4">
        <v>330</v>
      </c>
      <c r="J458" t="str">
        <f t="shared" si="0"/>
        <v>Concrete Pipes600mm&lt;1.5m</v>
      </c>
      <c r="K458" s="5">
        <f t="shared" si="1"/>
        <v>330</v>
      </c>
    </row>
    <row r="459" spans="1:11" x14ac:dyDescent="0.3">
      <c r="A459" s="1" t="s">
        <v>610</v>
      </c>
      <c r="B459" t="s">
        <v>571</v>
      </c>
      <c r="C459" t="s">
        <v>587</v>
      </c>
      <c r="D459" t="s">
        <v>650</v>
      </c>
      <c r="G459" t="s">
        <v>574</v>
      </c>
      <c r="H459">
        <v>103</v>
      </c>
      <c r="I459" s="4">
        <v>367</v>
      </c>
      <c r="J459" t="str">
        <f t="shared" si="0"/>
        <v>Concrete Pipes625mm&lt;1.5m</v>
      </c>
      <c r="K459" s="5">
        <f t="shared" si="1"/>
        <v>367</v>
      </c>
    </row>
    <row r="460" spans="1:11" x14ac:dyDescent="0.3">
      <c r="A460" s="1" t="s">
        <v>610</v>
      </c>
      <c r="B460" t="s">
        <v>571</v>
      </c>
      <c r="C460" t="s">
        <v>588</v>
      </c>
      <c r="D460" t="s">
        <v>650</v>
      </c>
      <c r="G460" t="s">
        <v>574</v>
      </c>
      <c r="H460">
        <v>103</v>
      </c>
      <c r="I460" s="4">
        <v>377</v>
      </c>
      <c r="J460" t="str">
        <f t="shared" si="0"/>
        <v>Concrete Pipes650mm&lt;1.5m</v>
      </c>
      <c r="K460" s="5">
        <f t="shared" si="1"/>
        <v>377</v>
      </c>
    </row>
    <row r="461" spans="1:11" x14ac:dyDescent="0.3">
      <c r="A461" s="1" t="s">
        <v>610</v>
      </c>
      <c r="B461" t="s">
        <v>571</v>
      </c>
      <c r="C461" t="s">
        <v>589</v>
      </c>
      <c r="D461" t="s">
        <v>650</v>
      </c>
      <c r="G461" t="s">
        <v>574</v>
      </c>
      <c r="H461">
        <v>103</v>
      </c>
      <c r="I461" s="4">
        <v>387</v>
      </c>
      <c r="J461" t="str">
        <f t="shared" si="0"/>
        <v>Concrete Pipes675mm&lt;1.5m</v>
      </c>
      <c r="K461" s="5">
        <f t="shared" si="1"/>
        <v>387</v>
      </c>
    </row>
    <row r="462" spans="1:11" x14ac:dyDescent="0.3">
      <c r="A462" s="1" t="s">
        <v>610</v>
      </c>
      <c r="B462" t="s">
        <v>571</v>
      </c>
      <c r="C462" t="s">
        <v>478</v>
      </c>
      <c r="D462" t="s">
        <v>650</v>
      </c>
      <c r="G462" t="s">
        <v>574</v>
      </c>
      <c r="H462">
        <v>103</v>
      </c>
      <c r="I462" s="4">
        <v>447</v>
      </c>
      <c r="J462" t="str">
        <f t="shared" si="0"/>
        <v>Concrete Pipes750mm&lt;1.5m</v>
      </c>
      <c r="K462" s="5">
        <f t="shared" si="1"/>
        <v>447</v>
      </c>
    </row>
    <row r="463" spans="1:11" x14ac:dyDescent="0.3">
      <c r="A463" s="1" t="s">
        <v>610</v>
      </c>
      <c r="B463" t="s">
        <v>571</v>
      </c>
      <c r="C463" t="s">
        <v>590</v>
      </c>
      <c r="D463" t="s">
        <v>650</v>
      </c>
      <c r="G463" t="s">
        <v>574</v>
      </c>
      <c r="H463">
        <v>103</v>
      </c>
      <c r="I463" s="4">
        <v>540</v>
      </c>
      <c r="J463" t="str">
        <f t="shared" si="0"/>
        <v>Concrete Pipes800mm&lt;1.5m</v>
      </c>
      <c r="K463" s="5">
        <f t="shared" si="1"/>
        <v>540</v>
      </c>
    </row>
    <row r="464" spans="1:11" x14ac:dyDescent="0.3">
      <c r="A464" s="1" t="s">
        <v>610</v>
      </c>
      <c r="B464" t="s">
        <v>571</v>
      </c>
      <c r="C464" t="s">
        <v>591</v>
      </c>
      <c r="D464" t="s">
        <v>650</v>
      </c>
      <c r="G464" t="s">
        <v>574</v>
      </c>
      <c r="H464">
        <v>103</v>
      </c>
      <c r="I464" s="4">
        <v>552</v>
      </c>
      <c r="J464" t="str">
        <f t="shared" si="0"/>
        <v>Concrete Pipes825mm&lt;1.5m</v>
      </c>
      <c r="K464" s="5">
        <f t="shared" si="1"/>
        <v>552</v>
      </c>
    </row>
    <row r="465" spans="1:11" x14ac:dyDescent="0.3">
      <c r="A465" s="1" t="s">
        <v>610</v>
      </c>
      <c r="B465" t="s">
        <v>571</v>
      </c>
      <c r="C465" t="s">
        <v>592</v>
      </c>
      <c r="D465" t="s">
        <v>650</v>
      </c>
      <c r="G465" t="s">
        <v>574</v>
      </c>
      <c r="H465">
        <v>103</v>
      </c>
      <c r="I465" s="4">
        <v>676</v>
      </c>
      <c r="J465" t="str">
        <f t="shared" si="0"/>
        <v>Concrete Pipes900mm&lt;1.5m</v>
      </c>
      <c r="K465" s="5">
        <f t="shared" si="1"/>
        <v>676</v>
      </c>
    </row>
    <row r="466" spans="1:11" x14ac:dyDescent="0.3">
      <c r="A466" s="1" t="s">
        <v>610</v>
      </c>
      <c r="B466" t="s">
        <v>571</v>
      </c>
      <c r="C466" t="s">
        <v>593</v>
      </c>
      <c r="D466" t="s">
        <v>650</v>
      </c>
      <c r="G466" t="s">
        <v>574</v>
      </c>
      <c r="H466">
        <v>103</v>
      </c>
      <c r="I466" s="4">
        <v>799</v>
      </c>
      <c r="J466" t="str">
        <f t="shared" si="0"/>
        <v>Concrete Pipes950mm&lt;1.5m</v>
      </c>
      <c r="K466" s="5">
        <f t="shared" si="1"/>
        <v>799</v>
      </c>
    </row>
    <row r="467" spans="1:11" x14ac:dyDescent="0.3">
      <c r="A467" s="1" t="s">
        <v>610</v>
      </c>
      <c r="B467" t="s">
        <v>571</v>
      </c>
      <c r="C467" t="s">
        <v>594</v>
      </c>
      <c r="D467" t="s">
        <v>650</v>
      </c>
      <c r="G467" t="s">
        <v>574</v>
      </c>
      <c r="H467">
        <v>103</v>
      </c>
      <c r="I467" s="4">
        <v>832</v>
      </c>
      <c r="J467" t="str">
        <f t="shared" si="0"/>
        <v>Concrete Pipes1000mm&lt;1.5m</v>
      </c>
      <c r="K467" s="5">
        <f t="shared" si="1"/>
        <v>832</v>
      </c>
    </row>
    <row r="468" spans="1:11" x14ac:dyDescent="0.3">
      <c r="A468" s="1" t="s">
        <v>610</v>
      </c>
      <c r="B468" t="s">
        <v>571</v>
      </c>
      <c r="C468" t="s">
        <v>595</v>
      </c>
      <c r="D468" t="s">
        <v>650</v>
      </c>
      <c r="G468" t="s">
        <v>574</v>
      </c>
      <c r="H468">
        <v>103</v>
      </c>
      <c r="I468" s="4">
        <v>864</v>
      </c>
      <c r="J468" t="str">
        <f t="shared" si="0"/>
        <v>Concrete Pipes1050mm&lt;1.5m</v>
      </c>
      <c r="K468" s="5">
        <f t="shared" si="1"/>
        <v>864</v>
      </c>
    </row>
    <row r="469" spans="1:11" x14ac:dyDescent="0.3">
      <c r="A469" s="1" t="s">
        <v>610</v>
      </c>
      <c r="B469" t="s">
        <v>571</v>
      </c>
      <c r="C469" t="s">
        <v>596</v>
      </c>
      <c r="D469" t="s">
        <v>650</v>
      </c>
      <c r="G469" t="s">
        <v>574</v>
      </c>
      <c r="H469">
        <v>103</v>
      </c>
      <c r="I469" s="4">
        <v>1070</v>
      </c>
      <c r="J469" t="str">
        <f t="shared" si="0"/>
        <v>Concrete Pipes1200mm&lt;1.5m</v>
      </c>
      <c r="K469" s="5">
        <f t="shared" si="1"/>
        <v>1070</v>
      </c>
    </row>
    <row r="470" spans="1:11" x14ac:dyDescent="0.3">
      <c r="A470" s="1" t="s">
        <v>610</v>
      </c>
      <c r="B470" t="s">
        <v>571</v>
      </c>
      <c r="C470" t="s">
        <v>597</v>
      </c>
      <c r="D470" t="s">
        <v>650</v>
      </c>
      <c r="G470" t="s">
        <v>574</v>
      </c>
      <c r="H470">
        <v>103</v>
      </c>
      <c r="I470" s="4">
        <v>1206</v>
      </c>
      <c r="J470" t="str">
        <f t="shared" si="0"/>
        <v>Concrete Pipes1350mm&lt;1.5m</v>
      </c>
      <c r="K470" s="5">
        <f t="shared" si="1"/>
        <v>1206</v>
      </c>
    </row>
    <row r="471" spans="1:11" x14ac:dyDescent="0.3">
      <c r="A471" s="1" t="s">
        <v>610</v>
      </c>
      <c r="B471" t="s">
        <v>571</v>
      </c>
      <c r="C471" t="s">
        <v>598</v>
      </c>
      <c r="D471" t="s">
        <v>650</v>
      </c>
      <c r="G471" t="s">
        <v>574</v>
      </c>
      <c r="H471">
        <v>103</v>
      </c>
      <c r="I471" s="4">
        <v>1345</v>
      </c>
      <c r="J471" t="str">
        <f t="shared" si="0"/>
        <v>Concrete Pipes1500mm&lt;1.5m</v>
      </c>
      <c r="K471" s="5">
        <f t="shared" si="1"/>
        <v>1345</v>
      </c>
    </row>
    <row r="472" spans="1:11" x14ac:dyDescent="0.3">
      <c r="A472" s="1" t="s">
        <v>610</v>
      </c>
      <c r="B472" t="s">
        <v>571</v>
      </c>
      <c r="C472" t="s">
        <v>599</v>
      </c>
      <c r="D472" t="s">
        <v>650</v>
      </c>
      <c r="G472" t="s">
        <v>574</v>
      </c>
      <c r="H472">
        <v>103</v>
      </c>
      <c r="I472" s="4">
        <v>1475</v>
      </c>
      <c r="J472" t="str">
        <f t="shared" si="0"/>
        <v>Concrete Pipes1650mm&lt;1.5m</v>
      </c>
      <c r="K472" s="5">
        <f t="shared" si="1"/>
        <v>1475</v>
      </c>
    </row>
    <row r="473" spans="1:11" x14ac:dyDescent="0.3">
      <c r="A473" s="1" t="s">
        <v>610</v>
      </c>
      <c r="B473" t="s">
        <v>571</v>
      </c>
      <c r="C473" t="s">
        <v>600</v>
      </c>
      <c r="D473" t="s">
        <v>650</v>
      </c>
      <c r="G473" t="s">
        <v>574</v>
      </c>
      <c r="H473">
        <v>103</v>
      </c>
      <c r="I473" s="4">
        <v>1591</v>
      </c>
      <c r="J473" t="str">
        <f t="shared" si="0"/>
        <v>Concrete Pipes1800mm&lt;1.5m</v>
      </c>
      <c r="K473" s="5">
        <f t="shared" si="1"/>
        <v>1591</v>
      </c>
    </row>
    <row r="474" spans="1:11" x14ac:dyDescent="0.3">
      <c r="A474" s="1" t="s">
        <v>610</v>
      </c>
      <c r="B474" t="s">
        <v>571</v>
      </c>
      <c r="C474" t="s">
        <v>601</v>
      </c>
      <c r="D474" t="s">
        <v>650</v>
      </c>
      <c r="G474" t="s">
        <v>574</v>
      </c>
      <c r="H474">
        <v>103</v>
      </c>
      <c r="I474" s="4">
        <v>1728</v>
      </c>
      <c r="J474" t="str">
        <f t="shared" si="0"/>
        <v>Concrete Pipes1950mm&lt;1.5m</v>
      </c>
      <c r="K474" s="5">
        <f t="shared" si="1"/>
        <v>1728</v>
      </c>
    </row>
    <row r="475" spans="1:11" x14ac:dyDescent="0.3">
      <c r="A475" s="1" t="s">
        <v>610</v>
      </c>
      <c r="B475" t="s">
        <v>571</v>
      </c>
      <c r="C475" t="s">
        <v>602</v>
      </c>
      <c r="D475" t="s">
        <v>650</v>
      </c>
      <c r="G475" t="s">
        <v>574</v>
      </c>
      <c r="H475">
        <v>103</v>
      </c>
      <c r="I475" s="4">
        <v>1838</v>
      </c>
      <c r="J475" t="str">
        <f t="shared" si="0"/>
        <v>Concrete Pipes2100mm&lt;1.5m</v>
      </c>
      <c r="K475" s="5">
        <f t="shared" si="1"/>
        <v>1838</v>
      </c>
    </row>
    <row r="476" spans="1:11" x14ac:dyDescent="0.3">
      <c r="A476" s="1" t="s">
        <v>610</v>
      </c>
      <c r="B476" t="s">
        <v>571</v>
      </c>
      <c r="C476" t="s">
        <v>603</v>
      </c>
      <c r="D476" t="s">
        <v>650</v>
      </c>
      <c r="G476" t="s">
        <v>574</v>
      </c>
      <c r="H476">
        <v>103</v>
      </c>
      <c r="I476" s="4">
        <v>1941</v>
      </c>
      <c r="J476" t="str">
        <f t="shared" si="0"/>
        <v>Concrete Pipes2170mm&lt;1.5m</v>
      </c>
      <c r="K476" s="5">
        <f t="shared" si="1"/>
        <v>1941</v>
      </c>
    </row>
    <row r="477" spans="1:11" x14ac:dyDescent="0.3">
      <c r="A477" s="1" t="s">
        <v>610</v>
      </c>
      <c r="B477" t="s">
        <v>571</v>
      </c>
      <c r="C477" t="s">
        <v>604</v>
      </c>
      <c r="D477" t="s">
        <v>650</v>
      </c>
      <c r="G477" t="s">
        <v>574</v>
      </c>
      <c r="H477">
        <v>103</v>
      </c>
      <c r="I477" s="4">
        <v>2109</v>
      </c>
      <c r="J477" t="str">
        <f t="shared" si="0"/>
        <v>Concrete Pipes2400mm&lt;1.5m</v>
      </c>
      <c r="K477" s="5">
        <f t="shared" si="1"/>
        <v>2109</v>
      </c>
    </row>
    <row r="478" spans="1:11" x14ac:dyDescent="0.3">
      <c r="A478" s="1" t="s">
        <v>610</v>
      </c>
      <c r="B478" t="s">
        <v>571</v>
      </c>
      <c r="C478" t="s">
        <v>572</v>
      </c>
      <c r="D478" t="s">
        <v>655</v>
      </c>
      <c r="F478" t="s">
        <v>606</v>
      </c>
      <c r="G478" t="s">
        <v>574</v>
      </c>
      <c r="H478">
        <v>103</v>
      </c>
      <c r="I478" s="4">
        <v>168</v>
      </c>
      <c r="J478" t="str">
        <f>CONCATENATE(A478,C478,D478," - ",F478)</f>
        <v>Concrete Pipes100mm&gt;1.5m - &lt;3m</v>
      </c>
      <c r="K478" s="5">
        <f t="shared" si="1"/>
        <v>168</v>
      </c>
    </row>
    <row r="479" spans="1:11" x14ac:dyDescent="0.3">
      <c r="A479" s="1" t="s">
        <v>610</v>
      </c>
      <c r="B479" t="s">
        <v>571</v>
      </c>
      <c r="C479" t="s">
        <v>575</v>
      </c>
      <c r="D479" t="s">
        <v>655</v>
      </c>
      <c r="F479" t="s">
        <v>606</v>
      </c>
      <c r="G479" t="s">
        <v>574</v>
      </c>
      <c r="H479">
        <v>103</v>
      </c>
      <c r="I479" s="4">
        <v>187</v>
      </c>
      <c r="J479" t="str">
        <f>CONCATENATE(A479,C479,D479," - ",F479)</f>
        <v>Concrete Pipes150mm&gt;1.5m - &lt;3m</v>
      </c>
      <c r="K479" s="5">
        <f t="shared" si="1"/>
        <v>187</v>
      </c>
    </row>
    <row r="480" spans="1:11" x14ac:dyDescent="0.3">
      <c r="A480" s="1" t="s">
        <v>610</v>
      </c>
      <c r="B480" t="s">
        <v>571</v>
      </c>
      <c r="C480" t="s">
        <v>576</v>
      </c>
      <c r="D480" t="s">
        <v>655</v>
      </c>
      <c r="F480" t="s">
        <v>606</v>
      </c>
      <c r="G480" t="s">
        <v>574</v>
      </c>
      <c r="H480">
        <v>103</v>
      </c>
      <c r="I480" s="4">
        <v>217</v>
      </c>
      <c r="J480" t="str">
        <f t="shared" ref="J480:J543" si="2">CONCATENATE(A480,C480,D480," - ",F480)</f>
        <v>Concrete Pipes225mm&gt;1.5m - &lt;3m</v>
      </c>
      <c r="K480" s="5">
        <f t="shared" si="1"/>
        <v>217</v>
      </c>
    </row>
    <row r="481" spans="1:11" x14ac:dyDescent="0.3">
      <c r="A481" s="1" t="s">
        <v>610</v>
      </c>
      <c r="B481" t="s">
        <v>571</v>
      </c>
      <c r="C481" t="s">
        <v>577</v>
      </c>
      <c r="D481" t="s">
        <v>655</v>
      </c>
      <c r="F481" t="s">
        <v>606</v>
      </c>
      <c r="G481" t="s">
        <v>574</v>
      </c>
      <c r="H481">
        <v>103</v>
      </c>
      <c r="I481" s="4">
        <v>225</v>
      </c>
      <c r="J481" t="str">
        <f t="shared" si="2"/>
        <v>Concrete Pipes250mm&gt;1.5m - &lt;3m</v>
      </c>
      <c r="K481" s="5">
        <f t="shared" si="1"/>
        <v>225</v>
      </c>
    </row>
    <row r="482" spans="1:11" x14ac:dyDescent="0.3">
      <c r="A482" s="1" t="s">
        <v>610</v>
      </c>
      <c r="B482" t="s">
        <v>571</v>
      </c>
      <c r="C482" t="s">
        <v>578</v>
      </c>
      <c r="D482" t="s">
        <v>655</v>
      </c>
      <c r="F482" t="s">
        <v>606</v>
      </c>
      <c r="G482" t="s">
        <v>574</v>
      </c>
      <c r="H482">
        <v>103</v>
      </c>
      <c r="I482" s="4">
        <v>234</v>
      </c>
      <c r="J482" t="str">
        <f t="shared" si="2"/>
        <v>Concrete Pipes275mm&gt;1.5m - &lt;3m</v>
      </c>
      <c r="K482" s="5">
        <f t="shared" si="1"/>
        <v>234</v>
      </c>
    </row>
    <row r="483" spans="1:11" x14ac:dyDescent="0.3">
      <c r="A483" s="1" t="s">
        <v>610</v>
      </c>
      <c r="B483" t="s">
        <v>571</v>
      </c>
      <c r="C483" t="s">
        <v>475</v>
      </c>
      <c r="D483" t="s">
        <v>655</v>
      </c>
      <c r="F483" t="s">
        <v>606</v>
      </c>
      <c r="G483" t="s">
        <v>574</v>
      </c>
      <c r="H483">
        <v>103</v>
      </c>
      <c r="I483" s="4">
        <v>242</v>
      </c>
      <c r="J483" t="str">
        <f t="shared" si="2"/>
        <v>Concrete Pipes300mm&gt;1.5m - &lt;3m</v>
      </c>
      <c r="K483" s="5">
        <f t="shared" si="1"/>
        <v>242</v>
      </c>
    </row>
    <row r="484" spans="1:11" x14ac:dyDescent="0.3">
      <c r="A484" s="1" t="s">
        <v>610</v>
      </c>
      <c r="B484" t="s">
        <v>571</v>
      </c>
      <c r="C484" t="s">
        <v>579</v>
      </c>
      <c r="D484" t="s">
        <v>655</v>
      </c>
      <c r="F484" t="s">
        <v>606</v>
      </c>
      <c r="G484" t="s">
        <v>574</v>
      </c>
      <c r="H484">
        <v>103</v>
      </c>
      <c r="I484" s="4">
        <v>273</v>
      </c>
      <c r="J484" t="str">
        <f t="shared" si="2"/>
        <v>Concrete Pipes350mm&gt;1.5m - &lt;3m</v>
      </c>
      <c r="K484" s="5">
        <f t="shared" si="1"/>
        <v>273</v>
      </c>
    </row>
    <row r="485" spans="1:11" x14ac:dyDescent="0.3">
      <c r="A485" s="1" t="s">
        <v>610</v>
      </c>
      <c r="B485" t="s">
        <v>571</v>
      </c>
      <c r="C485" t="s">
        <v>580</v>
      </c>
      <c r="D485" t="s">
        <v>655</v>
      </c>
      <c r="F485" t="s">
        <v>606</v>
      </c>
      <c r="G485" t="s">
        <v>574</v>
      </c>
      <c r="H485">
        <v>103</v>
      </c>
      <c r="I485" s="4">
        <v>281</v>
      </c>
      <c r="J485" t="str">
        <f t="shared" si="2"/>
        <v>Concrete Pipes375mm&gt;1.5m - &lt;3m</v>
      </c>
      <c r="K485" s="5">
        <f t="shared" si="1"/>
        <v>281</v>
      </c>
    </row>
    <row r="486" spans="1:11" x14ac:dyDescent="0.3">
      <c r="A486" s="1" t="s">
        <v>610</v>
      </c>
      <c r="B486" t="s">
        <v>571</v>
      </c>
      <c r="C486" t="s">
        <v>581</v>
      </c>
      <c r="D486" t="s">
        <v>655</v>
      </c>
      <c r="F486" t="s">
        <v>606</v>
      </c>
      <c r="G486" t="s">
        <v>574</v>
      </c>
      <c r="H486">
        <v>103</v>
      </c>
      <c r="I486" s="4">
        <v>319</v>
      </c>
      <c r="J486" t="str">
        <f t="shared" si="2"/>
        <v>Concrete Pipes400mm&gt;1.5m - &lt;3m</v>
      </c>
      <c r="K486" s="5">
        <f t="shared" si="1"/>
        <v>319</v>
      </c>
    </row>
    <row r="487" spans="1:11" x14ac:dyDescent="0.3">
      <c r="A487" s="1" t="s">
        <v>610</v>
      </c>
      <c r="B487" t="s">
        <v>571</v>
      </c>
      <c r="C487" t="s">
        <v>476</v>
      </c>
      <c r="D487" t="s">
        <v>655</v>
      </c>
      <c r="F487" t="s">
        <v>606</v>
      </c>
      <c r="G487" t="s">
        <v>574</v>
      </c>
      <c r="H487">
        <v>103</v>
      </c>
      <c r="I487" s="4">
        <v>335</v>
      </c>
      <c r="J487" t="str">
        <f t="shared" si="2"/>
        <v>Concrete Pipes450mm&gt;1.5m - &lt;3m</v>
      </c>
      <c r="K487" s="5">
        <f t="shared" si="1"/>
        <v>335</v>
      </c>
    </row>
    <row r="488" spans="1:11" x14ac:dyDescent="0.3">
      <c r="A488" s="1" t="s">
        <v>610</v>
      </c>
      <c r="B488" t="s">
        <v>571</v>
      </c>
      <c r="C488" t="s">
        <v>582</v>
      </c>
      <c r="D488" t="s">
        <v>655</v>
      </c>
      <c r="F488" t="s">
        <v>606</v>
      </c>
      <c r="G488" t="s">
        <v>574</v>
      </c>
      <c r="H488">
        <v>103</v>
      </c>
      <c r="I488" s="4">
        <v>369</v>
      </c>
      <c r="J488" t="str">
        <f t="shared" si="2"/>
        <v>Concrete Pipes475mm&gt;1.5m - &lt;3m</v>
      </c>
      <c r="K488" s="5">
        <f t="shared" si="1"/>
        <v>369</v>
      </c>
    </row>
    <row r="489" spans="1:11" x14ac:dyDescent="0.3">
      <c r="A489" s="1" t="s">
        <v>610</v>
      </c>
      <c r="B489" t="s">
        <v>571</v>
      </c>
      <c r="C489" t="s">
        <v>583</v>
      </c>
      <c r="D489" t="s">
        <v>655</v>
      </c>
      <c r="F489" t="s">
        <v>606</v>
      </c>
      <c r="G489" t="s">
        <v>574</v>
      </c>
      <c r="H489">
        <v>103</v>
      </c>
      <c r="I489" s="4">
        <v>378</v>
      </c>
      <c r="J489" t="str">
        <f t="shared" si="2"/>
        <v>Concrete Pipes500mm&gt;1.5m - &lt;3m</v>
      </c>
      <c r="K489" s="5">
        <f t="shared" si="1"/>
        <v>378</v>
      </c>
    </row>
    <row r="490" spans="1:11" x14ac:dyDescent="0.3">
      <c r="A490" s="1" t="s">
        <v>610</v>
      </c>
      <c r="B490" t="s">
        <v>571</v>
      </c>
      <c r="C490" t="s">
        <v>584</v>
      </c>
      <c r="D490" t="s">
        <v>655</v>
      </c>
      <c r="F490" t="s">
        <v>606</v>
      </c>
      <c r="G490" t="s">
        <v>574</v>
      </c>
      <c r="H490">
        <v>103</v>
      </c>
      <c r="I490" s="4">
        <v>389</v>
      </c>
      <c r="J490" t="str">
        <f t="shared" si="2"/>
        <v>Concrete Pipes525mm&gt;1.5m - &lt;3m</v>
      </c>
      <c r="K490" s="5">
        <f t="shared" si="1"/>
        <v>389</v>
      </c>
    </row>
    <row r="491" spans="1:11" x14ac:dyDescent="0.3">
      <c r="A491" s="1" t="s">
        <v>610</v>
      </c>
      <c r="B491" t="s">
        <v>571</v>
      </c>
      <c r="C491" t="s">
        <v>585</v>
      </c>
      <c r="D491" t="s">
        <v>655</v>
      </c>
      <c r="F491" t="s">
        <v>606</v>
      </c>
      <c r="G491" t="s">
        <v>574</v>
      </c>
      <c r="H491">
        <v>103</v>
      </c>
      <c r="I491" s="4">
        <v>427</v>
      </c>
      <c r="J491" t="str">
        <f t="shared" si="2"/>
        <v>Concrete Pipes550mm&gt;1.5m - &lt;3m</v>
      </c>
      <c r="K491" s="5">
        <f t="shared" si="1"/>
        <v>427</v>
      </c>
    </row>
    <row r="492" spans="1:11" x14ac:dyDescent="0.3">
      <c r="A492" s="1" t="s">
        <v>610</v>
      </c>
      <c r="B492" t="s">
        <v>571</v>
      </c>
      <c r="C492" t="s">
        <v>586</v>
      </c>
      <c r="D492" t="s">
        <v>655</v>
      </c>
      <c r="F492" t="s">
        <v>606</v>
      </c>
      <c r="G492" t="s">
        <v>574</v>
      </c>
      <c r="H492">
        <v>103</v>
      </c>
      <c r="I492" s="4">
        <v>437</v>
      </c>
      <c r="J492" t="str">
        <f t="shared" si="2"/>
        <v>Concrete Pipes575mm&gt;1.5m - &lt;3m</v>
      </c>
      <c r="K492" s="5">
        <f t="shared" si="1"/>
        <v>437</v>
      </c>
    </row>
    <row r="493" spans="1:11" x14ac:dyDescent="0.3">
      <c r="A493" s="1" t="s">
        <v>610</v>
      </c>
      <c r="B493" t="s">
        <v>571</v>
      </c>
      <c r="C493" t="s">
        <v>477</v>
      </c>
      <c r="D493" t="s">
        <v>655</v>
      </c>
      <c r="F493" t="s">
        <v>606</v>
      </c>
      <c r="G493" t="s">
        <v>574</v>
      </c>
      <c r="H493">
        <v>103</v>
      </c>
      <c r="I493" s="4">
        <v>450</v>
      </c>
      <c r="J493" t="str">
        <f t="shared" si="2"/>
        <v>Concrete Pipes600mm&gt;1.5m - &lt;3m</v>
      </c>
      <c r="K493" s="5">
        <f t="shared" si="1"/>
        <v>450</v>
      </c>
    </row>
    <row r="494" spans="1:11" x14ac:dyDescent="0.3">
      <c r="A494" s="1" t="s">
        <v>610</v>
      </c>
      <c r="B494" t="s">
        <v>571</v>
      </c>
      <c r="C494" t="s">
        <v>587</v>
      </c>
      <c r="D494" t="s">
        <v>655</v>
      </c>
      <c r="F494" t="s">
        <v>606</v>
      </c>
      <c r="G494" t="s">
        <v>574</v>
      </c>
      <c r="H494">
        <v>103</v>
      </c>
      <c r="I494" s="4">
        <v>474</v>
      </c>
      <c r="J494" t="str">
        <f t="shared" si="2"/>
        <v>Concrete Pipes625mm&gt;1.5m - &lt;3m</v>
      </c>
      <c r="K494" s="5">
        <f t="shared" si="1"/>
        <v>474</v>
      </c>
    </row>
    <row r="495" spans="1:11" x14ac:dyDescent="0.3">
      <c r="A495" s="1" t="s">
        <v>610</v>
      </c>
      <c r="B495" t="s">
        <v>571</v>
      </c>
      <c r="C495" t="s">
        <v>588</v>
      </c>
      <c r="D495" t="s">
        <v>655</v>
      </c>
      <c r="F495" t="s">
        <v>606</v>
      </c>
      <c r="G495" t="s">
        <v>574</v>
      </c>
      <c r="H495">
        <v>103</v>
      </c>
      <c r="I495" s="4">
        <v>510</v>
      </c>
      <c r="J495" t="str">
        <f t="shared" si="2"/>
        <v>Concrete Pipes650mm&gt;1.5m - &lt;3m</v>
      </c>
      <c r="K495" s="5">
        <f t="shared" si="1"/>
        <v>510</v>
      </c>
    </row>
    <row r="496" spans="1:11" x14ac:dyDescent="0.3">
      <c r="A496" s="1" t="s">
        <v>610</v>
      </c>
      <c r="B496" t="s">
        <v>571</v>
      </c>
      <c r="C496" t="s">
        <v>589</v>
      </c>
      <c r="D496" t="s">
        <v>655</v>
      </c>
      <c r="F496" t="s">
        <v>606</v>
      </c>
      <c r="G496" t="s">
        <v>574</v>
      </c>
      <c r="H496">
        <v>103</v>
      </c>
      <c r="I496" s="4">
        <v>520</v>
      </c>
      <c r="J496" t="str">
        <f t="shared" si="2"/>
        <v>Concrete Pipes675mm&gt;1.5m - &lt;3m</v>
      </c>
      <c r="K496" s="5">
        <f t="shared" si="1"/>
        <v>520</v>
      </c>
    </row>
    <row r="497" spans="1:11" x14ac:dyDescent="0.3">
      <c r="A497" s="1" t="s">
        <v>610</v>
      </c>
      <c r="B497" t="s">
        <v>571</v>
      </c>
      <c r="C497" t="s">
        <v>478</v>
      </c>
      <c r="D497" t="s">
        <v>655</v>
      </c>
      <c r="F497" t="s">
        <v>606</v>
      </c>
      <c r="G497" t="s">
        <v>574</v>
      </c>
      <c r="H497">
        <v>103</v>
      </c>
      <c r="I497" s="4">
        <v>594</v>
      </c>
      <c r="J497" t="str">
        <f t="shared" si="2"/>
        <v>Concrete Pipes750mm&gt;1.5m - &lt;3m</v>
      </c>
      <c r="K497" s="5">
        <f t="shared" si="1"/>
        <v>594</v>
      </c>
    </row>
    <row r="498" spans="1:11" x14ac:dyDescent="0.3">
      <c r="A498" s="1" t="s">
        <v>610</v>
      </c>
      <c r="B498" t="s">
        <v>571</v>
      </c>
      <c r="C498" t="s">
        <v>590</v>
      </c>
      <c r="D498" t="s">
        <v>655</v>
      </c>
      <c r="F498" t="s">
        <v>606</v>
      </c>
      <c r="G498" t="s">
        <v>574</v>
      </c>
      <c r="H498">
        <v>103</v>
      </c>
      <c r="I498" s="4">
        <v>695</v>
      </c>
      <c r="J498" t="str">
        <f t="shared" si="2"/>
        <v>Concrete Pipes800mm&gt;1.5m - &lt;3m</v>
      </c>
      <c r="K498" s="5">
        <f t="shared" si="1"/>
        <v>695</v>
      </c>
    </row>
    <row r="499" spans="1:11" x14ac:dyDescent="0.3">
      <c r="A499" s="1" t="s">
        <v>610</v>
      </c>
      <c r="B499" t="s">
        <v>571</v>
      </c>
      <c r="C499" t="s">
        <v>591</v>
      </c>
      <c r="D499" t="s">
        <v>655</v>
      </c>
      <c r="F499" t="s">
        <v>606</v>
      </c>
      <c r="G499" t="s">
        <v>574</v>
      </c>
      <c r="H499">
        <v>103</v>
      </c>
      <c r="I499" s="4">
        <v>708</v>
      </c>
      <c r="J499" t="str">
        <f t="shared" si="2"/>
        <v>Concrete Pipes825mm&gt;1.5m - &lt;3m</v>
      </c>
      <c r="K499" s="5">
        <f t="shared" si="1"/>
        <v>708</v>
      </c>
    </row>
    <row r="500" spans="1:11" x14ac:dyDescent="0.3">
      <c r="A500" s="1" t="s">
        <v>610</v>
      </c>
      <c r="B500" t="s">
        <v>571</v>
      </c>
      <c r="C500" t="s">
        <v>592</v>
      </c>
      <c r="D500" t="s">
        <v>655</v>
      </c>
      <c r="F500" t="s">
        <v>606</v>
      </c>
      <c r="G500" t="s">
        <v>574</v>
      </c>
      <c r="H500">
        <v>103</v>
      </c>
      <c r="I500" s="4">
        <v>848</v>
      </c>
      <c r="J500" t="str">
        <f t="shared" si="2"/>
        <v>Concrete Pipes900mm&gt;1.5m - &lt;3m</v>
      </c>
      <c r="K500" s="5">
        <f t="shared" si="1"/>
        <v>848</v>
      </c>
    </row>
    <row r="501" spans="1:11" x14ac:dyDescent="0.3">
      <c r="A501" s="1" t="s">
        <v>610</v>
      </c>
      <c r="B501" t="s">
        <v>571</v>
      </c>
      <c r="C501" t="s">
        <v>593</v>
      </c>
      <c r="D501" t="s">
        <v>655</v>
      </c>
      <c r="F501" t="s">
        <v>606</v>
      </c>
      <c r="G501" t="s">
        <v>574</v>
      </c>
      <c r="H501">
        <v>103</v>
      </c>
      <c r="I501" s="4">
        <v>999</v>
      </c>
      <c r="J501" t="str">
        <f t="shared" si="2"/>
        <v>Concrete Pipes950mm&gt;1.5m - &lt;3m</v>
      </c>
      <c r="K501" s="5">
        <f t="shared" si="1"/>
        <v>999</v>
      </c>
    </row>
    <row r="502" spans="1:11" x14ac:dyDescent="0.3">
      <c r="A502" s="1" t="s">
        <v>610</v>
      </c>
      <c r="B502" t="s">
        <v>571</v>
      </c>
      <c r="C502" t="s">
        <v>594</v>
      </c>
      <c r="D502" t="s">
        <v>655</v>
      </c>
      <c r="F502" t="s">
        <v>606</v>
      </c>
      <c r="G502" t="s">
        <v>574</v>
      </c>
      <c r="H502">
        <v>103</v>
      </c>
      <c r="I502" s="4">
        <v>1032</v>
      </c>
      <c r="J502" t="str">
        <f t="shared" si="2"/>
        <v>Concrete Pipes1000mm&gt;1.5m - &lt;3m</v>
      </c>
      <c r="K502" s="5">
        <f t="shared" si="1"/>
        <v>1032</v>
      </c>
    </row>
    <row r="503" spans="1:11" x14ac:dyDescent="0.3">
      <c r="A503" s="1" t="s">
        <v>610</v>
      </c>
      <c r="B503" t="s">
        <v>571</v>
      </c>
      <c r="C503" t="s">
        <v>595</v>
      </c>
      <c r="D503" t="s">
        <v>655</v>
      </c>
      <c r="F503" t="s">
        <v>606</v>
      </c>
      <c r="G503" t="s">
        <v>574</v>
      </c>
      <c r="H503">
        <v>103</v>
      </c>
      <c r="I503" s="4">
        <v>1065</v>
      </c>
      <c r="J503" t="str">
        <f t="shared" si="2"/>
        <v>Concrete Pipes1050mm&gt;1.5m - &lt;3m</v>
      </c>
      <c r="K503" s="5">
        <f t="shared" si="1"/>
        <v>1065</v>
      </c>
    </row>
    <row r="504" spans="1:11" x14ac:dyDescent="0.3">
      <c r="A504" s="1" t="s">
        <v>610</v>
      </c>
      <c r="B504" t="s">
        <v>571</v>
      </c>
      <c r="C504" t="s">
        <v>596</v>
      </c>
      <c r="D504" t="s">
        <v>655</v>
      </c>
      <c r="F504" t="s">
        <v>606</v>
      </c>
      <c r="G504" t="s">
        <v>574</v>
      </c>
      <c r="H504">
        <v>103</v>
      </c>
      <c r="I504" s="4">
        <v>1292</v>
      </c>
      <c r="J504" t="str">
        <f t="shared" si="2"/>
        <v>Concrete Pipes1200mm&gt;1.5m - &lt;3m</v>
      </c>
      <c r="K504" s="5">
        <f t="shared" si="1"/>
        <v>1292</v>
      </c>
    </row>
    <row r="505" spans="1:11" x14ac:dyDescent="0.3">
      <c r="A505" s="1" t="s">
        <v>610</v>
      </c>
      <c r="B505" t="s">
        <v>571</v>
      </c>
      <c r="C505" t="s">
        <v>597</v>
      </c>
      <c r="D505" t="s">
        <v>655</v>
      </c>
      <c r="F505" t="s">
        <v>606</v>
      </c>
      <c r="G505" t="s">
        <v>574</v>
      </c>
      <c r="H505">
        <v>103</v>
      </c>
      <c r="I505" s="4">
        <v>1452</v>
      </c>
      <c r="J505" t="str">
        <f t="shared" si="2"/>
        <v>Concrete Pipes1350mm&gt;1.5m - &lt;3m</v>
      </c>
      <c r="K505" s="5">
        <f t="shared" si="1"/>
        <v>1452</v>
      </c>
    </row>
    <row r="506" spans="1:11" x14ac:dyDescent="0.3">
      <c r="A506" s="1" t="s">
        <v>610</v>
      </c>
      <c r="B506" t="s">
        <v>571</v>
      </c>
      <c r="C506" t="s">
        <v>598</v>
      </c>
      <c r="D506" t="s">
        <v>655</v>
      </c>
      <c r="F506" t="s">
        <v>606</v>
      </c>
      <c r="G506" t="s">
        <v>574</v>
      </c>
      <c r="H506">
        <v>103</v>
      </c>
      <c r="I506" s="4">
        <v>1624</v>
      </c>
      <c r="J506" t="str">
        <f t="shared" si="2"/>
        <v>Concrete Pipes1500mm&gt;1.5m - &lt;3m</v>
      </c>
      <c r="K506" s="5">
        <f t="shared" si="1"/>
        <v>1624</v>
      </c>
    </row>
    <row r="507" spans="1:11" x14ac:dyDescent="0.3">
      <c r="A507" s="1" t="s">
        <v>610</v>
      </c>
      <c r="B507" t="s">
        <v>571</v>
      </c>
      <c r="C507" t="s">
        <v>599</v>
      </c>
      <c r="D507" t="s">
        <v>655</v>
      </c>
      <c r="F507" t="s">
        <v>606</v>
      </c>
      <c r="G507" t="s">
        <v>574</v>
      </c>
      <c r="H507">
        <v>103</v>
      </c>
      <c r="I507" s="4">
        <v>1777</v>
      </c>
      <c r="J507" t="str">
        <f t="shared" si="2"/>
        <v>Concrete Pipes1650mm&gt;1.5m - &lt;3m</v>
      </c>
      <c r="K507" s="5">
        <f t="shared" si="1"/>
        <v>1777</v>
      </c>
    </row>
    <row r="508" spans="1:11" x14ac:dyDescent="0.3">
      <c r="A508" s="1" t="s">
        <v>610</v>
      </c>
      <c r="B508" t="s">
        <v>571</v>
      </c>
      <c r="C508" t="s">
        <v>600</v>
      </c>
      <c r="D508" t="s">
        <v>655</v>
      </c>
      <c r="F508" t="s">
        <v>606</v>
      </c>
      <c r="G508" t="s">
        <v>574</v>
      </c>
      <c r="H508">
        <v>103</v>
      </c>
      <c r="I508" s="4">
        <v>1900</v>
      </c>
      <c r="J508" t="str">
        <f t="shared" si="2"/>
        <v>Concrete Pipes1800mm&gt;1.5m - &lt;3m</v>
      </c>
      <c r="K508" s="5">
        <f t="shared" ref="K508:K571" si="3">I508</f>
        <v>1900</v>
      </c>
    </row>
    <row r="509" spans="1:11" x14ac:dyDescent="0.3">
      <c r="A509" s="1" t="s">
        <v>610</v>
      </c>
      <c r="B509" t="s">
        <v>571</v>
      </c>
      <c r="C509" t="s">
        <v>601</v>
      </c>
      <c r="D509" t="s">
        <v>655</v>
      </c>
      <c r="F509" t="s">
        <v>606</v>
      </c>
      <c r="G509" t="s">
        <v>574</v>
      </c>
      <c r="H509">
        <v>103</v>
      </c>
      <c r="I509" s="4">
        <v>2068</v>
      </c>
      <c r="J509" t="str">
        <f t="shared" si="2"/>
        <v>Concrete Pipes1950mm&gt;1.5m - &lt;3m</v>
      </c>
      <c r="K509" s="5">
        <f t="shared" si="3"/>
        <v>2068</v>
      </c>
    </row>
    <row r="510" spans="1:11" x14ac:dyDescent="0.3">
      <c r="A510" s="1" t="s">
        <v>610</v>
      </c>
      <c r="B510" t="s">
        <v>571</v>
      </c>
      <c r="C510" t="s">
        <v>602</v>
      </c>
      <c r="D510" t="s">
        <v>655</v>
      </c>
      <c r="F510" t="s">
        <v>606</v>
      </c>
      <c r="G510" t="s">
        <v>574</v>
      </c>
      <c r="H510">
        <v>103</v>
      </c>
      <c r="I510" s="4">
        <v>2178</v>
      </c>
      <c r="J510" t="str">
        <f t="shared" si="2"/>
        <v>Concrete Pipes2100mm&gt;1.5m - &lt;3m</v>
      </c>
      <c r="K510" s="5">
        <f t="shared" si="3"/>
        <v>2178</v>
      </c>
    </row>
    <row r="511" spans="1:11" x14ac:dyDescent="0.3">
      <c r="A511" s="1" t="s">
        <v>610</v>
      </c>
      <c r="B511" t="s">
        <v>571</v>
      </c>
      <c r="C511" t="s">
        <v>603</v>
      </c>
      <c r="D511" t="s">
        <v>655</v>
      </c>
      <c r="F511" t="s">
        <v>606</v>
      </c>
      <c r="G511" t="s">
        <v>574</v>
      </c>
      <c r="H511">
        <v>103</v>
      </c>
      <c r="I511" s="4">
        <v>2338</v>
      </c>
      <c r="J511" t="str">
        <f t="shared" si="2"/>
        <v>Concrete Pipes2170mm&gt;1.5m - &lt;3m</v>
      </c>
      <c r="K511" s="5">
        <f t="shared" si="3"/>
        <v>2338</v>
      </c>
    </row>
    <row r="512" spans="1:11" x14ac:dyDescent="0.3">
      <c r="A512" s="1" t="s">
        <v>610</v>
      </c>
      <c r="B512" t="s">
        <v>571</v>
      </c>
      <c r="C512" t="s">
        <v>604</v>
      </c>
      <c r="D512" t="s">
        <v>655</v>
      </c>
      <c r="F512" t="s">
        <v>606</v>
      </c>
      <c r="G512" t="s">
        <v>574</v>
      </c>
      <c r="H512">
        <v>103</v>
      </c>
      <c r="I512" s="4">
        <v>2614</v>
      </c>
      <c r="J512" t="str">
        <f t="shared" si="2"/>
        <v>Concrete Pipes2400mm&gt;1.5m - &lt;3m</v>
      </c>
      <c r="K512" s="5">
        <f t="shared" si="3"/>
        <v>2614</v>
      </c>
    </row>
    <row r="513" spans="1:11" x14ac:dyDescent="0.3">
      <c r="A513" s="1" t="s">
        <v>610</v>
      </c>
      <c r="B513" t="s">
        <v>571</v>
      </c>
      <c r="C513" t="s">
        <v>572</v>
      </c>
      <c r="D513" t="s">
        <v>656</v>
      </c>
      <c r="F513" t="s">
        <v>608</v>
      </c>
      <c r="G513" t="s">
        <v>574</v>
      </c>
      <c r="H513">
        <v>103</v>
      </c>
      <c r="I513" s="4">
        <v>230</v>
      </c>
      <c r="J513" t="str">
        <f t="shared" si="2"/>
        <v>Concrete Pipes100mm&gt;4.5m - &lt;6m</v>
      </c>
      <c r="K513" s="5">
        <f t="shared" si="3"/>
        <v>230</v>
      </c>
    </row>
    <row r="514" spans="1:11" x14ac:dyDescent="0.3">
      <c r="A514" s="1" t="s">
        <v>610</v>
      </c>
      <c r="B514" t="s">
        <v>571</v>
      </c>
      <c r="C514" t="s">
        <v>575</v>
      </c>
      <c r="D514" t="s">
        <v>656</v>
      </c>
      <c r="F514" t="s">
        <v>608</v>
      </c>
      <c r="G514" t="s">
        <v>574</v>
      </c>
      <c r="H514">
        <v>103</v>
      </c>
      <c r="I514" s="4">
        <v>249</v>
      </c>
      <c r="J514" t="str">
        <f t="shared" si="2"/>
        <v>Concrete Pipes150mm&gt;4.5m - &lt;6m</v>
      </c>
      <c r="K514" s="5">
        <f t="shared" si="3"/>
        <v>249</v>
      </c>
    </row>
    <row r="515" spans="1:11" x14ac:dyDescent="0.3">
      <c r="A515" s="1" t="s">
        <v>610</v>
      </c>
      <c r="B515" t="s">
        <v>571</v>
      </c>
      <c r="C515" t="s">
        <v>576</v>
      </c>
      <c r="D515" t="s">
        <v>656</v>
      </c>
      <c r="F515" t="s">
        <v>608</v>
      </c>
      <c r="G515" t="s">
        <v>574</v>
      </c>
      <c r="H515">
        <v>103</v>
      </c>
      <c r="I515" s="4">
        <v>279</v>
      </c>
      <c r="J515" t="str">
        <f t="shared" si="2"/>
        <v>Concrete Pipes225mm&gt;4.5m - &lt;6m</v>
      </c>
      <c r="K515" s="5">
        <f t="shared" si="3"/>
        <v>279</v>
      </c>
    </row>
    <row r="516" spans="1:11" x14ac:dyDescent="0.3">
      <c r="A516" s="1" t="s">
        <v>610</v>
      </c>
      <c r="B516" t="s">
        <v>571</v>
      </c>
      <c r="C516" t="s">
        <v>577</v>
      </c>
      <c r="D516" t="s">
        <v>656</v>
      </c>
      <c r="F516" t="s">
        <v>608</v>
      </c>
      <c r="G516" t="s">
        <v>574</v>
      </c>
      <c r="H516">
        <v>103</v>
      </c>
      <c r="I516" s="4">
        <v>287</v>
      </c>
      <c r="J516" t="str">
        <f t="shared" si="2"/>
        <v>Concrete Pipes250mm&gt;4.5m - &lt;6m</v>
      </c>
      <c r="K516" s="5">
        <f t="shared" si="3"/>
        <v>287</v>
      </c>
    </row>
    <row r="517" spans="1:11" x14ac:dyDescent="0.3">
      <c r="A517" s="1" t="s">
        <v>610</v>
      </c>
      <c r="B517" t="s">
        <v>571</v>
      </c>
      <c r="C517" t="s">
        <v>578</v>
      </c>
      <c r="D517" t="s">
        <v>656</v>
      </c>
      <c r="F517" t="s">
        <v>608</v>
      </c>
      <c r="G517" t="s">
        <v>574</v>
      </c>
      <c r="H517">
        <v>103</v>
      </c>
      <c r="I517" s="4">
        <v>296</v>
      </c>
      <c r="J517" t="str">
        <f t="shared" si="2"/>
        <v>Concrete Pipes275mm&gt;4.5m - &lt;6m</v>
      </c>
      <c r="K517" s="5">
        <f t="shared" si="3"/>
        <v>296</v>
      </c>
    </row>
    <row r="518" spans="1:11" x14ac:dyDescent="0.3">
      <c r="A518" s="1" t="s">
        <v>610</v>
      </c>
      <c r="B518" t="s">
        <v>571</v>
      </c>
      <c r="C518" t="s">
        <v>475</v>
      </c>
      <c r="D518" t="s">
        <v>656</v>
      </c>
      <c r="F518" t="s">
        <v>608</v>
      </c>
      <c r="G518" t="s">
        <v>574</v>
      </c>
      <c r="H518">
        <v>103</v>
      </c>
      <c r="I518" s="4">
        <v>304</v>
      </c>
      <c r="J518" t="str">
        <f t="shared" si="2"/>
        <v>Concrete Pipes300mm&gt;4.5m - &lt;6m</v>
      </c>
      <c r="K518" s="5">
        <f t="shared" si="3"/>
        <v>304</v>
      </c>
    </row>
    <row r="519" spans="1:11" x14ac:dyDescent="0.3">
      <c r="A519" s="1" t="s">
        <v>610</v>
      </c>
      <c r="B519" t="s">
        <v>571</v>
      </c>
      <c r="C519" t="s">
        <v>579</v>
      </c>
      <c r="D519" t="s">
        <v>656</v>
      </c>
      <c r="F519" t="s">
        <v>608</v>
      </c>
      <c r="G519" t="s">
        <v>574</v>
      </c>
      <c r="H519">
        <v>103</v>
      </c>
      <c r="I519" s="4">
        <v>342</v>
      </c>
      <c r="J519" t="str">
        <f t="shared" si="2"/>
        <v>Concrete Pipes350mm&gt;4.5m - &lt;6m</v>
      </c>
      <c r="K519" s="5">
        <f t="shared" si="3"/>
        <v>342</v>
      </c>
    </row>
    <row r="520" spans="1:11" x14ac:dyDescent="0.3">
      <c r="A520" s="1" t="s">
        <v>610</v>
      </c>
      <c r="B520" t="s">
        <v>571</v>
      </c>
      <c r="C520" t="s">
        <v>580</v>
      </c>
      <c r="D520" t="s">
        <v>656</v>
      </c>
      <c r="F520" t="s">
        <v>608</v>
      </c>
      <c r="G520" t="s">
        <v>574</v>
      </c>
      <c r="H520">
        <v>103</v>
      </c>
      <c r="I520" s="4">
        <v>350</v>
      </c>
      <c r="J520" t="str">
        <f t="shared" si="2"/>
        <v>Concrete Pipes375mm&gt;4.5m - &lt;6m</v>
      </c>
      <c r="K520" s="5">
        <f t="shared" si="3"/>
        <v>350</v>
      </c>
    </row>
    <row r="521" spans="1:11" x14ac:dyDescent="0.3">
      <c r="A521" s="1" t="s">
        <v>610</v>
      </c>
      <c r="B521" t="s">
        <v>571</v>
      </c>
      <c r="C521" t="s">
        <v>581</v>
      </c>
      <c r="D521" t="s">
        <v>656</v>
      </c>
      <c r="F521" t="s">
        <v>608</v>
      </c>
      <c r="G521" t="s">
        <v>574</v>
      </c>
      <c r="H521">
        <v>103</v>
      </c>
      <c r="I521" s="4">
        <v>404</v>
      </c>
      <c r="J521" t="str">
        <f t="shared" si="2"/>
        <v>Concrete Pipes400mm&gt;4.5m - &lt;6m</v>
      </c>
      <c r="K521" s="5">
        <f t="shared" si="3"/>
        <v>404</v>
      </c>
    </row>
    <row r="522" spans="1:11" x14ac:dyDescent="0.3">
      <c r="A522" s="1" t="s">
        <v>610</v>
      </c>
      <c r="B522" t="s">
        <v>571</v>
      </c>
      <c r="C522" t="s">
        <v>476</v>
      </c>
      <c r="D522" t="s">
        <v>656</v>
      </c>
      <c r="F522" t="s">
        <v>608</v>
      </c>
      <c r="G522" t="s">
        <v>574</v>
      </c>
      <c r="H522">
        <v>103</v>
      </c>
      <c r="I522" s="4">
        <v>419</v>
      </c>
      <c r="J522" t="str">
        <f t="shared" si="2"/>
        <v>Concrete Pipes450mm&gt;4.5m - &lt;6m</v>
      </c>
      <c r="K522" s="5">
        <f t="shared" si="3"/>
        <v>419</v>
      </c>
    </row>
    <row r="523" spans="1:11" x14ac:dyDescent="0.3">
      <c r="A523" s="1" t="s">
        <v>610</v>
      </c>
      <c r="B523" t="s">
        <v>571</v>
      </c>
      <c r="C523" t="s">
        <v>582</v>
      </c>
      <c r="D523" t="s">
        <v>656</v>
      </c>
      <c r="F523" t="s">
        <v>608</v>
      </c>
      <c r="G523" t="s">
        <v>574</v>
      </c>
      <c r="H523">
        <v>103</v>
      </c>
      <c r="I523" s="4">
        <v>464</v>
      </c>
      <c r="J523" t="str">
        <f t="shared" si="2"/>
        <v>Concrete Pipes475mm&gt;4.5m - &lt;6m</v>
      </c>
      <c r="K523" s="5">
        <f t="shared" si="3"/>
        <v>464</v>
      </c>
    </row>
    <row r="524" spans="1:11" x14ac:dyDescent="0.3">
      <c r="A524" s="1" t="s">
        <v>610</v>
      </c>
      <c r="B524" t="s">
        <v>571</v>
      </c>
      <c r="C524" t="s">
        <v>583</v>
      </c>
      <c r="D524" t="s">
        <v>656</v>
      </c>
      <c r="F524" t="s">
        <v>608</v>
      </c>
      <c r="G524" t="s">
        <v>574</v>
      </c>
      <c r="H524">
        <v>103</v>
      </c>
      <c r="I524" s="4">
        <v>473</v>
      </c>
      <c r="J524" t="str">
        <f t="shared" si="2"/>
        <v>Concrete Pipes500mm&gt;4.5m - &lt;6m</v>
      </c>
      <c r="K524" s="5">
        <f t="shared" si="3"/>
        <v>473</v>
      </c>
    </row>
    <row r="525" spans="1:11" x14ac:dyDescent="0.3">
      <c r="A525" s="1" t="s">
        <v>610</v>
      </c>
      <c r="B525" t="s">
        <v>571</v>
      </c>
      <c r="C525" t="s">
        <v>584</v>
      </c>
      <c r="D525" t="s">
        <v>656</v>
      </c>
      <c r="F525" t="s">
        <v>608</v>
      </c>
      <c r="G525" t="s">
        <v>574</v>
      </c>
      <c r="H525">
        <v>103</v>
      </c>
      <c r="I525" s="4">
        <v>484</v>
      </c>
      <c r="J525" t="str">
        <f t="shared" si="2"/>
        <v>Concrete Pipes525mm&gt;4.5m - &lt;6m</v>
      </c>
      <c r="K525" s="5">
        <f t="shared" si="3"/>
        <v>484</v>
      </c>
    </row>
    <row r="526" spans="1:11" x14ac:dyDescent="0.3">
      <c r="A526" s="1" t="s">
        <v>610</v>
      </c>
      <c r="B526" t="s">
        <v>571</v>
      </c>
      <c r="C526" t="s">
        <v>585</v>
      </c>
      <c r="D526" t="s">
        <v>656</v>
      </c>
      <c r="F526" t="s">
        <v>608</v>
      </c>
      <c r="G526" t="s">
        <v>574</v>
      </c>
      <c r="H526">
        <v>103</v>
      </c>
      <c r="I526" s="4">
        <v>535</v>
      </c>
      <c r="J526" t="str">
        <f t="shared" si="2"/>
        <v>Concrete Pipes550mm&gt;4.5m - &lt;6m</v>
      </c>
      <c r="K526" s="5">
        <f t="shared" si="3"/>
        <v>535</v>
      </c>
    </row>
    <row r="527" spans="1:11" x14ac:dyDescent="0.3">
      <c r="A527" s="1" t="s">
        <v>610</v>
      </c>
      <c r="B527" t="s">
        <v>571</v>
      </c>
      <c r="C527" t="s">
        <v>586</v>
      </c>
      <c r="D527" t="s">
        <v>656</v>
      </c>
      <c r="F527" t="s">
        <v>608</v>
      </c>
      <c r="G527" t="s">
        <v>574</v>
      </c>
      <c r="H527">
        <v>103</v>
      </c>
      <c r="I527" s="4">
        <v>544</v>
      </c>
      <c r="J527" t="str">
        <f t="shared" si="2"/>
        <v>Concrete Pipes575mm&gt;4.5m - &lt;6m</v>
      </c>
      <c r="K527" s="5">
        <f t="shared" si="3"/>
        <v>544</v>
      </c>
    </row>
    <row r="528" spans="1:11" x14ac:dyDescent="0.3">
      <c r="A528" s="1" t="s">
        <v>610</v>
      </c>
      <c r="B528" t="s">
        <v>571</v>
      </c>
      <c r="C528" t="s">
        <v>477</v>
      </c>
      <c r="D528" t="s">
        <v>656</v>
      </c>
      <c r="F528" t="s">
        <v>608</v>
      </c>
      <c r="G528" t="s">
        <v>574</v>
      </c>
      <c r="H528">
        <v>103</v>
      </c>
      <c r="I528" s="4">
        <v>558</v>
      </c>
      <c r="J528" t="str">
        <f t="shared" si="2"/>
        <v>Concrete Pipes600mm&gt;4.5m - &lt;6m</v>
      </c>
      <c r="K528" s="5">
        <f t="shared" si="3"/>
        <v>558</v>
      </c>
    </row>
    <row r="529" spans="1:11" x14ac:dyDescent="0.3">
      <c r="A529" s="1" t="s">
        <v>610</v>
      </c>
      <c r="B529" t="s">
        <v>571</v>
      </c>
      <c r="C529" t="s">
        <v>587</v>
      </c>
      <c r="D529" t="s">
        <v>656</v>
      </c>
      <c r="F529" t="s">
        <v>608</v>
      </c>
      <c r="G529" t="s">
        <v>574</v>
      </c>
      <c r="H529">
        <v>103</v>
      </c>
      <c r="I529" s="4">
        <v>582</v>
      </c>
      <c r="J529" t="str">
        <f t="shared" si="2"/>
        <v>Concrete Pipes625mm&gt;4.5m - &lt;6m</v>
      </c>
      <c r="K529" s="5">
        <f t="shared" si="3"/>
        <v>582</v>
      </c>
    </row>
    <row r="530" spans="1:11" x14ac:dyDescent="0.3">
      <c r="A530" s="1" t="s">
        <v>610</v>
      </c>
      <c r="B530" t="s">
        <v>571</v>
      </c>
      <c r="C530" t="s">
        <v>588</v>
      </c>
      <c r="D530" t="s">
        <v>656</v>
      </c>
      <c r="F530" t="s">
        <v>608</v>
      </c>
      <c r="G530" t="s">
        <v>574</v>
      </c>
      <c r="H530">
        <v>103</v>
      </c>
      <c r="I530" s="4">
        <v>631</v>
      </c>
      <c r="J530" t="str">
        <f t="shared" si="2"/>
        <v>Concrete Pipes650mm&gt;4.5m - &lt;6m</v>
      </c>
      <c r="K530" s="5">
        <f t="shared" si="3"/>
        <v>631</v>
      </c>
    </row>
    <row r="531" spans="1:11" x14ac:dyDescent="0.3">
      <c r="A531" s="1" t="s">
        <v>610</v>
      </c>
      <c r="B531" t="s">
        <v>571</v>
      </c>
      <c r="C531" t="s">
        <v>589</v>
      </c>
      <c r="D531" t="s">
        <v>656</v>
      </c>
      <c r="F531" t="s">
        <v>608</v>
      </c>
      <c r="G531" t="s">
        <v>574</v>
      </c>
      <c r="H531">
        <v>103</v>
      </c>
      <c r="I531" s="4">
        <v>641</v>
      </c>
      <c r="J531" t="str">
        <f t="shared" si="2"/>
        <v>Concrete Pipes675mm&gt;4.5m - &lt;6m</v>
      </c>
      <c r="K531" s="5">
        <f t="shared" si="3"/>
        <v>641</v>
      </c>
    </row>
    <row r="532" spans="1:11" x14ac:dyDescent="0.3">
      <c r="A532" s="1" t="s">
        <v>610</v>
      </c>
      <c r="B532" t="s">
        <v>571</v>
      </c>
      <c r="C532" t="s">
        <v>478</v>
      </c>
      <c r="D532" t="s">
        <v>656</v>
      </c>
      <c r="F532" t="s">
        <v>608</v>
      </c>
      <c r="G532" t="s">
        <v>574</v>
      </c>
      <c r="H532">
        <v>103</v>
      </c>
      <c r="I532" s="4">
        <v>726</v>
      </c>
      <c r="J532" t="str">
        <f t="shared" si="2"/>
        <v>Concrete Pipes750mm&gt;4.5m - &lt;6m</v>
      </c>
      <c r="K532" s="5">
        <f t="shared" si="3"/>
        <v>726</v>
      </c>
    </row>
    <row r="533" spans="1:11" x14ac:dyDescent="0.3">
      <c r="A533" s="1" t="s">
        <v>610</v>
      </c>
      <c r="B533" t="s">
        <v>571</v>
      </c>
      <c r="C533" t="s">
        <v>590</v>
      </c>
      <c r="D533" t="s">
        <v>656</v>
      </c>
      <c r="F533" t="s">
        <v>608</v>
      </c>
      <c r="G533" t="s">
        <v>574</v>
      </c>
      <c r="H533">
        <v>103</v>
      </c>
      <c r="I533" s="4">
        <v>836</v>
      </c>
      <c r="J533" t="str">
        <f t="shared" si="2"/>
        <v>Concrete Pipes800mm&gt;4.5m - &lt;6m</v>
      </c>
      <c r="K533" s="5">
        <f t="shared" si="3"/>
        <v>836</v>
      </c>
    </row>
    <row r="534" spans="1:11" x14ac:dyDescent="0.3">
      <c r="A534" s="1" t="s">
        <v>610</v>
      </c>
      <c r="B534" t="s">
        <v>571</v>
      </c>
      <c r="C534" t="s">
        <v>591</v>
      </c>
      <c r="D534" t="s">
        <v>656</v>
      </c>
      <c r="F534" t="s">
        <v>608</v>
      </c>
      <c r="G534" t="s">
        <v>574</v>
      </c>
      <c r="H534">
        <v>103</v>
      </c>
      <c r="I534" s="4">
        <v>849</v>
      </c>
      <c r="J534" t="str">
        <f t="shared" si="2"/>
        <v>Concrete Pipes825mm&gt;4.5m - &lt;6m</v>
      </c>
      <c r="K534" s="5">
        <f t="shared" si="3"/>
        <v>849</v>
      </c>
    </row>
    <row r="535" spans="1:11" x14ac:dyDescent="0.3">
      <c r="A535" s="1" t="s">
        <v>610</v>
      </c>
      <c r="B535" t="s">
        <v>571</v>
      </c>
      <c r="C535" t="s">
        <v>592</v>
      </c>
      <c r="D535" t="s">
        <v>656</v>
      </c>
      <c r="F535" t="s">
        <v>608</v>
      </c>
      <c r="G535" t="s">
        <v>574</v>
      </c>
      <c r="H535">
        <v>103</v>
      </c>
      <c r="I535" s="4">
        <v>1004</v>
      </c>
      <c r="J535" t="str">
        <f t="shared" si="2"/>
        <v>Concrete Pipes900mm&gt;4.5m - &lt;6m</v>
      </c>
      <c r="K535" s="5">
        <f t="shared" si="3"/>
        <v>1004</v>
      </c>
    </row>
    <row r="536" spans="1:11" x14ac:dyDescent="0.3">
      <c r="A536" s="1" t="s">
        <v>610</v>
      </c>
      <c r="B536" t="s">
        <v>571</v>
      </c>
      <c r="C536" t="s">
        <v>593</v>
      </c>
      <c r="D536" t="s">
        <v>656</v>
      </c>
      <c r="F536" t="s">
        <v>608</v>
      </c>
      <c r="G536" t="s">
        <v>574</v>
      </c>
      <c r="H536">
        <v>103</v>
      </c>
      <c r="I536" s="4">
        <v>1180</v>
      </c>
      <c r="J536" t="str">
        <f t="shared" si="2"/>
        <v>Concrete Pipes950mm&gt;4.5m - &lt;6m</v>
      </c>
      <c r="K536" s="5">
        <f t="shared" si="3"/>
        <v>1180</v>
      </c>
    </row>
    <row r="537" spans="1:11" x14ac:dyDescent="0.3">
      <c r="A537" s="1" t="s">
        <v>610</v>
      </c>
      <c r="B537" t="s">
        <v>571</v>
      </c>
      <c r="C537" t="s">
        <v>594</v>
      </c>
      <c r="D537" t="s">
        <v>656</v>
      </c>
      <c r="F537" t="s">
        <v>608</v>
      </c>
      <c r="G537" t="s">
        <v>574</v>
      </c>
      <c r="H537">
        <v>103</v>
      </c>
      <c r="I537" s="4">
        <v>1213</v>
      </c>
      <c r="J537" t="str">
        <f t="shared" si="2"/>
        <v>Concrete Pipes1000mm&gt;4.5m - &lt;6m</v>
      </c>
      <c r="K537" s="5">
        <f t="shared" si="3"/>
        <v>1213</v>
      </c>
    </row>
    <row r="538" spans="1:11" x14ac:dyDescent="0.3">
      <c r="A538" s="1" t="s">
        <v>610</v>
      </c>
      <c r="B538" t="s">
        <v>571</v>
      </c>
      <c r="C538" t="s">
        <v>595</v>
      </c>
      <c r="D538" t="s">
        <v>656</v>
      </c>
      <c r="F538" t="s">
        <v>608</v>
      </c>
      <c r="G538" t="s">
        <v>574</v>
      </c>
      <c r="H538">
        <v>103</v>
      </c>
      <c r="I538" s="4">
        <v>1246</v>
      </c>
      <c r="J538" t="str">
        <f t="shared" si="2"/>
        <v>Concrete Pipes1050mm&gt;4.5m - &lt;6m</v>
      </c>
      <c r="K538" s="5">
        <f t="shared" si="3"/>
        <v>1246</v>
      </c>
    </row>
    <row r="539" spans="1:11" x14ac:dyDescent="0.3">
      <c r="A539" s="1" t="s">
        <v>610</v>
      </c>
      <c r="B539" t="s">
        <v>571</v>
      </c>
      <c r="C539" t="s">
        <v>596</v>
      </c>
      <c r="D539" t="s">
        <v>656</v>
      </c>
      <c r="F539" t="s">
        <v>608</v>
      </c>
      <c r="G539" t="s">
        <v>574</v>
      </c>
      <c r="H539">
        <v>103</v>
      </c>
      <c r="I539" s="4">
        <v>1493</v>
      </c>
      <c r="J539" t="str">
        <f t="shared" si="2"/>
        <v>Concrete Pipes1200mm&gt;4.5m - &lt;6m</v>
      </c>
      <c r="K539" s="5">
        <f t="shared" si="3"/>
        <v>1493</v>
      </c>
    </row>
    <row r="540" spans="1:11" x14ac:dyDescent="0.3">
      <c r="A540" s="1" t="s">
        <v>610</v>
      </c>
      <c r="B540" t="s">
        <v>571</v>
      </c>
      <c r="C540" t="s">
        <v>597</v>
      </c>
      <c r="D540" t="s">
        <v>656</v>
      </c>
      <c r="F540" t="s">
        <v>608</v>
      </c>
      <c r="G540" t="s">
        <v>574</v>
      </c>
      <c r="H540">
        <v>103</v>
      </c>
      <c r="I540" s="4">
        <v>1674</v>
      </c>
      <c r="J540" t="str">
        <f t="shared" si="2"/>
        <v>Concrete Pipes1350mm&gt;4.5m - &lt;6m</v>
      </c>
      <c r="K540" s="5">
        <f t="shared" si="3"/>
        <v>1674</v>
      </c>
    </row>
    <row r="541" spans="1:11" x14ac:dyDescent="0.3">
      <c r="A541" s="1" t="s">
        <v>610</v>
      </c>
      <c r="B541" t="s">
        <v>571</v>
      </c>
      <c r="C541" t="s">
        <v>598</v>
      </c>
      <c r="D541" t="s">
        <v>656</v>
      </c>
      <c r="F541" t="s">
        <v>608</v>
      </c>
      <c r="G541" t="s">
        <v>574</v>
      </c>
      <c r="H541">
        <v>103</v>
      </c>
      <c r="I541" s="4">
        <v>1875</v>
      </c>
      <c r="J541" t="str">
        <f t="shared" si="2"/>
        <v>Concrete Pipes1500mm&gt;4.5m - &lt;6m</v>
      </c>
      <c r="K541" s="5">
        <f t="shared" si="3"/>
        <v>1875</v>
      </c>
    </row>
    <row r="542" spans="1:11" x14ac:dyDescent="0.3">
      <c r="A542" s="1" t="s">
        <v>610</v>
      </c>
      <c r="B542" t="s">
        <v>571</v>
      </c>
      <c r="C542" t="s">
        <v>599</v>
      </c>
      <c r="D542" t="s">
        <v>656</v>
      </c>
      <c r="F542" t="s">
        <v>608</v>
      </c>
      <c r="G542" t="s">
        <v>574</v>
      </c>
      <c r="H542">
        <v>103</v>
      </c>
      <c r="I542" s="4">
        <v>2049</v>
      </c>
      <c r="J542" t="str">
        <f t="shared" si="2"/>
        <v>Concrete Pipes1650mm&gt;4.5m - &lt;6m</v>
      </c>
      <c r="K542" s="5">
        <f t="shared" si="3"/>
        <v>2049</v>
      </c>
    </row>
    <row r="543" spans="1:11" x14ac:dyDescent="0.3">
      <c r="A543" s="1" t="s">
        <v>610</v>
      </c>
      <c r="B543" t="s">
        <v>571</v>
      </c>
      <c r="C543" t="s">
        <v>600</v>
      </c>
      <c r="D543" t="s">
        <v>656</v>
      </c>
      <c r="F543" t="s">
        <v>608</v>
      </c>
      <c r="G543" t="s">
        <v>574</v>
      </c>
      <c r="H543">
        <v>103</v>
      </c>
      <c r="I543" s="4">
        <v>2178</v>
      </c>
      <c r="J543" t="str">
        <f t="shared" si="2"/>
        <v>Concrete Pipes1800mm&gt;4.5m - &lt;6m</v>
      </c>
      <c r="K543" s="5">
        <f t="shared" si="3"/>
        <v>2178</v>
      </c>
    </row>
    <row r="544" spans="1:11" x14ac:dyDescent="0.3">
      <c r="A544" s="1" t="s">
        <v>610</v>
      </c>
      <c r="B544" t="s">
        <v>571</v>
      </c>
      <c r="C544" t="s">
        <v>601</v>
      </c>
      <c r="D544" t="s">
        <v>656</v>
      </c>
      <c r="F544" t="s">
        <v>608</v>
      </c>
      <c r="G544" t="s">
        <v>574</v>
      </c>
      <c r="H544">
        <v>103</v>
      </c>
      <c r="I544" s="4">
        <v>2375</v>
      </c>
      <c r="J544" t="str">
        <f t="shared" ref="J544:J547" si="4">CONCATENATE(A544,C544,D544," - ",F544)</f>
        <v>Concrete Pipes1950mm&gt;4.5m - &lt;6m</v>
      </c>
      <c r="K544" s="5">
        <f t="shared" si="3"/>
        <v>2375</v>
      </c>
    </row>
    <row r="545" spans="1:11" x14ac:dyDescent="0.3">
      <c r="A545" s="1" t="s">
        <v>610</v>
      </c>
      <c r="B545" t="s">
        <v>571</v>
      </c>
      <c r="C545" t="s">
        <v>602</v>
      </c>
      <c r="D545" t="s">
        <v>656</v>
      </c>
      <c r="F545" t="s">
        <v>608</v>
      </c>
      <c r="G545" t="s">
        <v>574</v>
      </c>
      <c r="H545">
        <v>103</v>
      </c>
      <c r="I545" s="4">
        <v>2484</v>
      </c>
      <c r="J545" t="str">
        <f t="shared" si="4"/>
        <v>Concrete Pipes2100mm&gt;4.5m - &lt;6m</v>
      </c>
      <c r="K545" s="5">
        <f t="shared" si="3"/>
        <v>2484</v>
      </c>
    </row>
    <row r="546" spans="1:11" x14ac:dyDescent="0.3">
      <c r="A546" s="1" t="s">
        <v>610</v>
      </c>
      <c r="B546" t="s">
        <v>571</v>
      </c>
      <c r="C546" t="s">
        <v>603</v>
      </c>
      <c r="D546" t="s">
        <v>656</v>
      </c>
      <c r="F546" t="s">
        <v>608</v>
      </c>
      <c r="G546" t="s">
        <v>574</v>
      </c>
      <c r="H546">
        <v>103</v>
      </c>
      <c r="I546" s="4">
        <v>2697</v>
      </c>
      <c r="J546" t="str">
        <f t="shared" si="4"/>
        <v>Concrete Pipes2170mm&gt;4.5m - &lt;6m</v>
      </c>
      <c r="K546" s="5">
        <f t="shared" si="3"/>
        <v>2697</v>
      </c>
    </row>
    <row r="547" spans="1:11" x14ac:dyDescent="0.3">
      <c r="A547" s="1" t="s">
        <v>610</v>
      </c>
      <c r="B547" t="s">
        <v>571</v>
      </c>
      <c r="C547" t="s">
        <v>604</v>
      </c>
      <c r="D547" t="s">
        <v>656</v>
      </c>
      <c r="F547" t="s">
        <v>608</v>
      </c>
      <c r="G547" t="s">
        <v>574</v>
      </c>
      <c r="H547">
        <v>103</v>
      </c>
      <c r="I547" s="4">
        <v>3023</v>
      </c>
      <c r="J547" t="str">
        <f t="shared" si="4"/>
        <v>Concrete Pipes2400mm&gt;4.5m - &lt;6m</v>
      </c>
      <c r="K547" s="5">
        <f t="shared" si="3"/>
        <v>3023</v>
      </c>
    </row>
    <row r="548" spans="1:11" x14ac:dyDescent="0.3">
      <c r="A548" s="1" t="s">
        <v>610</v>
      </c>
      <c r="B548" t="s">
        <v>571</v>
      </c>
      <c r="C548" t="s">
        <v>572</v>
      </c>
      <c r="D548" t="s">
        <v>651</v>
      </c>
      <c r="G548" t="s">
        <v>574</v>
      </c>
      <c r="H548">
        <v>103</v>
      </c>
      <c r="I548" s="4">
        <v>292</v>
      </c>
      <c r="J548" t="str">
        <f t="shared" ref="J548:J582" si="5">CONCATENATE(A548,C548,D548,F548)</f>
        <v>Concrete Pipes100mm&gt;6m</v>
      </c>
      <c r="K548" s="5">
        <f t="shared" si="3"/>
        <v>292</v>
      </c>
    </row>
    <row r="549" spans="1:11" x14ac:dyDescent="0.3">
      <c r="A549" s="1" t="s">
        <v>610</v>
      </c>
      <c r="B549" t="s">
        <v>571</v>
      </c>
      <c r="C549" t="s">
        <v>575</v>
      </c>
      <c r="D549" t="s">
        <v>651</v>
      </c>
      <c r="G549" t="s">
        <v>574</v>
      </c>
      <c r="H549">
        <v>103</v>
      </c>
      <c r="I549" s="4">
        <v>311</v>
      </c>
      <c r="J549" t="str">
        <f t="shared" si="5"/>
        <v>Concrete Pipes150mm&gt;6m</v>
      </c>
      <c r="K549" s="5">
        <f t="shared" si="3"/>
        <v>311</v>
      </c>
    </row>
    <row r="550" spans="1:11" x14ac:dyDescent="0.3">
      <c r="A550" s="1" t="s">
        <v>610</v>
      </c>
      <c r="B550" t="s">
        <v>571</v>
      </c>
      <c r="C550" t="s">
        <v>576</v>
      </c>
      <c r="D550" t="s">
        <v>651</v>
      </c>
      <c r="G550" t="s">
        <v>574</v>
      </c>
      <c r="H550">
        <v>103</v>
      </c>
      <c r="I550" s="4">
        <v>341</v>
      </c>
      <c r="J550" t="str">
        <f t="shared" si="5"/>
        <v>Concrete Pipes225mm&gt;6m</v>
      </c>
      <c r="K550" s="5">
        <f t="shared" si="3"/>
        <v>341</v>
      </c>
    </row>
    <row r="551" spans="1:11" x14ac:dyDescent="0.3">
      <c r="A551" s="1" t="s">
        <v>610</v>
      </c>
      <c r="B551" t="s">
        <v>571</v>
      </c>
      <c r="C551" t="s">
        <v>577</v>
      </c>
      <c r="D551" t="s">
        <v>651</v>
      </c>
      <c r="G551" t="s">
        <v>574</v>
      </c>
      <c r="H551">
        <v>103</v>
      </c>
      <c r="I551" s="4">
        <v>349</v>
      </c>
      <c r="J551" t="str">
        <f t="shared" si="5"/>
        <v>Concrete Pipes250mm&gt;6m</v>
      </c>
      <c r="K551" s="5">
        <f t="shared" si="3"/>
        <v>349</v>
      </c>
    </row>
    <row r="552" spans="1:11" x14ac:dyDescent="0.3">
      <c r="A552" s="1" t="s">
        <v>610</v>
      </c>
      <c r="B552" t="s">
        <v>571</v>
      </c>
      <c r="C552" t="s">
        <v>578</v>
      </c>
      <c r="D552" t="s">
        <v>651</v>
      </c>
      <c r="G552" t="s">
        <v>574</v>
      </c>
      <c r="H552">
        <v>103</v>
      </c>
      <c r="I552" s="4">
        <v>358</v>
      </c>
      <c r="J552" t="str">
        <f t="shared" si="5"/>
        <v>Concrete Pipes275mm&gt;6m</v>
      </c>
      <c r="K552" s="5">
        <f t="shared" si="3"/>
        <v>358</v>
      </c>
    </row>
    <row r="553" spans="1:11" x14ac:dyDescent="0.3">
      <c r="A553" s="1" t="s">
        <v>610</v>
      </c>
      <c r="B553" t="s">
        <v>571</v>
      </c>
      <c r="C553" t="s">
        <v>475</v>
      </c>
      <c r="D553" t="s">
        <v>651</v>
      </c>
      <c r="G553" t="s">
        <v>574</v>
      </c>
      <c r="H553">
        <v>103</v>
      </c>
      <c r="I553" s="4">
        <v>366</v>
      </c>
      <c r="J553" t="str">
        <f t="shared" si="5"/>
        <v>Concrete Pipes300mm&gt;6m</v>
      </c>
      <c r="K553" s="5">
        <f t="shared" si="3"/>
        <v>366</v>
      </c>
    </row>
    <row r="554" spans="1:11" x14ac:dyDescent="0.3">
      <c r="A554" s="1" t="s">
        <v>610</v>
      </c>
      <c r="B554" t="s">
        <v>571</v>
      </c>
      <c r="C554" t="s">
        <v>579</v>
      </c>
      <c r="D554" t="s">
        <v>651</v>
      </c>
      <c r="G554" t="s">
        <v>574</v>
      </c>
      <c r="H554">
        <v>103</v>
      </c>
      <c r="I554" s="4">
        <v>411</v>
      </c>
      <c r="J554" t="str">
        <f t="shared" si="5"/>
        <v>Concrete Pipes350mm&gt;6m</v>
      </c>
      <c r="K554" s="5">
        <f t="shared" si="3"/>
        <v>411</v>
      </c>
    </row>
    <row r="555" spans="1:11" x14ac:dyDescent="0.3">
      <c r="A555" s="1" t="s">
        <v>610</v>
      </c>
      <c r="B555" t="s">
        <v>571</v>
      </c>
      <c r="C555" t="s">
        <v>580</v>
      </c>
      <c r="D555" t="s">
        <v>651</v>
      </c>
      <c r="G555" t="s">
        <v>574</v>
      </c>
      <c r="H555">
        <v>103</v>
      </c>
      <c r="I555" s="4">
        <v>419</v>
      </c>
      <c r="J555" t="str">
        <f t="shared" si="5"/>
        <v>Concrete Pipes375mm&gt;6m</v>
      </c>
      <c r="K555" s="5">
        <f t="shared" si="3"/>
        <v>419</v>
      </c>
    </row>
    <row r="556" spans="1:11" x14ac:dyDescent="0.3">
      <c r="A556" s="1" t="s">
        <v>610</v>
      </c>
      <c r="B556" t="s">
        <v>571</v>
      </c>
      <c r="C556" t="s">
        <v>581</v>
      </c>
      <c r="D556" t="s">
        <v>651</v>
      </c>
      <c r="G556" t="s">
        <v>574</v>
      </c>
      <c r="H556">
        <v>103</v>
      </c>
      <c r="I556" s="4">
        <v>488</v>
      </c>
      <c r="J556" t="str">
        <f t="shared" si="5"/>
        <v>Concrete Pipes400mm&gt;6m</v>
      </c>
      <c r="K556" s="5">
        <f t="shared" si="3"/>
        <v>488</v>
      </c>
    </row>
    <row r="557" spans="1:11" x14ac:dyDescent="0.3">
      <c r="A557" s="1" t="s">
        <v>610</v>
      </c>
      <c r="B557" t="s">
        <v>571</v>
      </c>
      <c r="C557" t="s">
        <v>476</v>
      </c>
      <c r="D557" t="s">
        <v>651</v>
      </c>
      <c r="G557" t="s">
        <v>574</v>
      </c>
      <c r="H557">
        <v>103</v>
      </c>
      <c r="I557" s="4">
        <v>503</v>
      </c>
      <c r="J557" t="str">
        <f t="shared" si="5"/>
        <v>Concrete Pipes450mm&gt;6m</v>
      </c>
      <c r="K557" s="5">
        <f t="shared" si="3"/>
        <v>503</v>
      </c>
    </row>
    <row r="558" spans="1:11" x14ac:dyDescent="0.3">
      <c r="A558" s="1" t="s">
        <v>610</v>
      </c>
      <c r="B558" t="s">
        <v>571</v>
      </c>
      <c r="C558" t="s">
        <v>582</v>
      </c>
      <c r="D558" t="s">
        <v>651</v>
      </c>
      <c r="G558" t="s">
        <v>574</v>
      </c>
      <c r="H558">
        <v>103</v>
      </c>
      <c r="I558" s="4">
        <v>559</v>
      </c>
      <c r="J558" t="str">
        <f t="shared" si="5"/>
        <v>Concrete Pipes475mm&gt;6m</v>
      </c>
      <c r="K558" s="5">
        <f t="shared" si="3"/>
        <v>559</v>
      </c>
    </row>
    <row r="559" spans="1:11" x14ac:dyDescent="0.3">
      <c r="A559" s="1" t="s">
        <v>610</v>
      </c>
      <c r="B559" t="s">
        <v>571</v>
      </c>
      <c r="C559" t="s">
        <v>583</v>
      </c>
      <c r="D559" t="s">
        <v>651</v>
      </c>
      <c r="G559" t="s">
        <v>574</v>
      </c>
      <c r="H559">
        <v>103</v>
      </c>
      <c r="I559" s="4">
        <v>568</v>
      </c>
      <c r="J559" t="str">
        <f t="shared" si="5"/>
        <v>Concrete Pipes500mm&gt;6m</v>
      </c>
      <c r="K559" s="5">
        <f t="shared" si="3"/>
        <v>568</v>
      </c>
    </row>
    <row r="560" spans="1:11" x14ac:dyDescent="0.3">
      <c r="A560" s="1" t="s">
        <v>610</v>
      </c>
      <c r="B560" t="s">
        <v>571</v>
      </c>
      <c r="C560" t="s">
        <v>584</v>
      </c>
      <c r="D560" t="s">
        <v>651</v>
      </c>
      <c r="G560" t="s">
        <v>574</v>
      </c>
      <c r="H560">
        <v>103</v>
      </c>
      <c r="I560" s="4">
        <v>579</v>
      </c>
      <c r="J560" t="str">
        <f t="shared" si="5"/>
        <v>Concrete Pipes525mm&gt;6m</v>
      </c>
      <c r="K560" s="5">
        <f t="shared" si="3"/>
        <v>579</v>
      </c>
    </row>
    <row r="561" spans="1:11" x14ac:dyDescent="0.3">
      <c r="A561" s="1" t="s">
        <v>610</v>
      </c>
      <c r="B561" t="s">
        <v>571</v>
      </c>
      <c r="C561" t="s">
        <v>585</v>
      </c>
      <c r="D561" t="s">
        <v>651</v>
      </c>
      <c r="G561" t="s">
        <v>574</v>
      </c>
      <c r="H561">
        <v>103</v>
      </c>
      <c r="I561" s="4">
        <v>643</v>
      </c>
      <c r="J561" t="str">
        <f t="shared" si="5"/>
        <v>Concrete Pipes550mm&gt;6m</v>
      </c>
      <c r="K561" s="5">
        <f t="shared" si="3"/>
        <v>643</v>
      </c>
    </row>
    <row r="562" spans="1:11" x14ac:dyDescent="0.3">
      <c r="A562" s="1" t="s">
        <v>610</v>
      </c>
      <c r="B562" t="s">
        <v>571</v>
      </c>
      <c r="C562" t="s">
        <v>586</v>
      </c>
      <c r="D562" t="s">
        <v>651</v>
      </c>
      <c r="G562" t="s">
        <v>574</v>
      </c>
      <c r="H562">
        <v>103</v>
      </c>
      <c r="I562" s="4">
        <v>652</v>
      </c>
      <c r="J562" t="str">
        <f t="shared" si="5"/>
        <v>Concrete Pipes575mm&gt;6m</v>
      </c>
      <c r="K562" s="5">
        <f t="shared" si="3"/>
        <v>652</v>
      </c>
    </row>
    <row r="563" spans="1:11" x14ac:dyDescent="0.3">
      <c r="A563" s="1" t="s">
        <v>610</v>
      </c>
      <c r="B563" t="s">
        <v>571</v>
      </c>
      <c r="C563" t="s">
        <v>477</v>
      </c>
      <c r="D563" t="s">
        <v>651</v>
      </c>
      <c r="G563" t="s">
        <v>574</v>
      </c>
      <c r="H563">
        <v>103</v>
      </c>
      <c r="I563" s="4">
        <v>665</v>
      </c>
      <c r="J563" t="str">
        <f t="shared" si="5"/>
        <v>Concrete Pipes600mm&gt;6m</v>
      </c>
      <c r="K563" s="5">
        <f t="shared" si="3"/>
        <v>665</v>
      </c>
    </row>
    <row r="564" spans="1:11" x14ac:dyDescent="0.3">
      <c r="A564" s="1" t="s">
        <v>610</v>
      </c>
      <c r="B564" t="s">
        <v>571</v>
      </c>
      <c r="C564" t="s">
        <v>587</v>
      </c>
      <c r="D564" t="s">
        <v>651</v>
      </c>
      <c r="G564" t="s">
        <v>574</v>
      </c>
      <c r="H564">
        <v>103</v>
      </c>
      <c r="I564" s="4">
        <v>741</v>
      </c>
      <c r="J564" t="str">
        <f t="shared" si="5"/>
        <v>Concrete Pipes625mm&gt;6m</v>
      </c>
      <c r="K564" s="5">
        <f t="shared" si="3"/>
        <v>741</v>
      </c>
    </row>
    <row r="565" spans="1:11" x14ac:dyDescent="0.3">
      <c r="A565" s="1" t="s">
        <v>610</v>
      </c>
      <c r="B565" t="s">
        <v>571</v>
      </c>
      <c r="C565" t="s">
        <v>588</v>
      </c>
      <c r="D565" t="s">
        <v>651</v>
      </c>
      <c r="G565" t="s">
        <v>574</v>
      </c>
      <c r="H565">
        <v>103</v>
      </c>
      <c r="I565" s="4">
        <v>751</v>
      </c>
      <c r="J565" t="str">
        <f t="shared" si="5"/>
        <v>Concrete Pipes650mm&gt;6m</v>
      </c>
      <c r="K565" s="5">
        <f t="shared" si="3"/>
        <v>751</v>
      </c>
    </row>
    <row r="566" spans="1:11" x14ac:dyDescent="0.3">
      <c r="A566" s="1" t="s">
        <v>610</v>
      </c>
      <c r="B566" t="s">
        <v>571</v>
      </c>
      <c r="C566" t="s">
        <v>589</v>
      </c>
      <c r="D566" t="s">
        <v>651</v>
      </c>
      <c r="G566" t="s">
        <v>574</v>
      </c>
      <c r="H566">
        <v>103</v>
      </c>
      <c r="I566" s="4">
        <v>761</v>
      </c>
      <c r="J566" t="str">
        <f t="shared" si="5"/>
        <v>Concrete Pipes675mm&gt;6m</v>
      </c>
      <c r="K566" s="5">
        <f t="shared" si="3"/>
        <v>761</v>
      </c>
    </row>
    <row r="567" spans="1:11" x14ac:dyDescent="0.3">
      <c r="A567" s="1" t="s">
        <v>610</v>
      </c>
      <c r="B567" t="s">
        <v>571</v>
      </c>
      <c r="C567" t="s">
        <v>478</v>
      </c>
      <c r="D567" t="s">
        <v>651</v>
      </c>
      <c r="G567" t="s">
        <v>574</v>
      </c>
      <c r="H567">
        <v>103</v>
      </c>
      <c r="I567" s="4">
        <v>859</v>
      </c>
      <c r="J567" t="str">
        <f t="shared" si="5"/>
        <v>Concrete Pipes750mm&gt;6m</v>
      </c>
      <c r="K567" s="5">
        <f t="shared" si="3"/>
        <v>859</v>
      </c>
    </row>
    <row r="568" spans="1:11" x14ac:dyDescent="0.3">
      <c r="A568" s="1" t="s">
        <v>610</v>
      </c>
      <c r="B568" t="s">
        <v>571</v>
      </c>
      <c r="C568" t="s">
        <v>590</v>
      </c>
      <c r="D568" t="s">
        <v>651</v>
      </c>
      <c r="G568" t="s">
        <v>574</v>
      </c>
      <c r="H568">
        <v>103</v>
      </c>
      <c r="I568" s="4">
        <v>977</v>
      </c>
      <c r="J568" t="str">
        <f t="shared" si="5"/>
        <v>Concrete Pipes800mm&gt;6m</v>
      </c>
      <c r="K568" s="5">
        <f t="shared" si="3"/>
        <v>977</v>
      </c>
    </row>
    <row r="569" spans="1:11" x14ac:dyDescent="0.3">
      <c r="A569" s="1" t="s">
        <v>610</v>
      </c>
      <c r="B569" t="s">
        <v>571</v>
      </c>
      <c r="C569" t="s">
        <v>591</v>
      </c>
      <c r="D569" t="s">
        <v>651</v>
      </c>
      <c r="G569" t="s">
        <v>574</v>
      </c>
      <c r="H569">
        <v>103</v>
      </c>
      <c r="I569" s="4">
        <v>989</v>
      </c>
      <c r="J569" t="str">
        <f t="shared" si="5"/>
        <v>Concrete Pipes825mm&gt;6m</v>
      </c>
      <c r="K569" s="5">
        <f t="shared" si="3"/>
        <v>989</v>
      </c>
    </row>
    <row r="570" spans="1:11" x14ac:dyDescent="0.3">
      <c r="A570" s="1" t="s">
        <v>610</v>
      </c>
      <c r="B570" t="s">
        <v>571</v>
      </c>
      <c r="C570" t="s">
        <v>592</v>
      </c>
      <c r="D570" t="s">
        <v>651</v>
      </c>
      <c r="G570" t="s">
        <v>574</v>
      </c>
      <c r="H570">
        <v>103</v>
      </c>
      <c r="I570" s="4">
        <v>1159</v>
      </c>
      <c r="J570" t="str">
        <f t="shared" si="5"/>
        <v>Concrete Pipes900mm&gt;6m</v>
      </c>
      <c r="K570" s="5">
        <f t="shared" si="3"/>
        <v>1159</v>
      </c>
    </row>
    <row r="571" spans="1:11" x14ac:dyDescent="0.3">
      <c r="A571" s="1" t="s">
        <v>610</v>
      </c>
      <c r="B571" t="s">
        <v>571</v>
      </c>
      <c r="C571" t="s">
        <v>593</v>
      </c>
      <c r="D571" t="s">
        <v>651</v>
      </c>
      <c r="G571" t="s">
        <v>574</v>
      </c>
      <c r="H571">
        <v>103</v>
      </c>
      <c r="I571" s="4">
        <v>1361</v>
      </c>
      <c r="J571" t="str">
        <f t="shared" si="5"/>
        <v>Concrete Pipes950mm&gt;6m</v>
      </c>
      <c r="K571" s="5">
        <f t="shared" si="3"/>
        <v>1361</v>
      </c>
    </row>
    <row r="572" spans="1:11" x14ac:dyDescent="0.3">
      <c r="A572" s="1" t="s">
        <v>610</v>
      </c>
      <c r="B572" t="s">
        <v>571</v>
      </c>
      <c r="C572" t="s">
        <v>594</v>
      </c>
      <c r="D572" t="s">
        <v>651</v>
      </c>
      <c r="G572" t="s">
        <v>574</v>
      </c>
      <c r="H572">
        <v>103</v>
      </c>
      <c r="I572" s="4">
        <v>1394</v>
      </c>
      <c r="J572" t="str">
        <f t="shared" si="5"/>
        <v>Concrete Pipes1000mm&gt;6m</v>
      </c>
      <c r="K572" s="5">
        <f t="shared" ref="K572:K582" si="6">I572</f>
        <v>1394</v>
      </c>
    </row>
    <row r="573" spans="1:11" x14ac:dyDescent="0.3">
      <c r="A573" s="1" t="s">
        <v>610</v>
      </c>
      <c r="B573" t="s">
        <v>571</v>
      </c>
      <c r="C573" t="s">
        <v>595</v>
      </c>
      <c r="D573" t="s">
        <v>651</v>
      </c>
      <c r="G573" t="s">
        <v>574</v>
      </c>
      <c r="H573">
        <v>103</v>
      </c>
      <c r="I573" s="4">
        <v>1427</v>
      </c>
      <c r="J573" t="str">
        <f t="shared" si="5"/>
        <v>Concrete Pipes1050mm&gt;6m</v>
      </c>
      <c r="K573" s="5">
        <f t="shared" si="6"/>
        <v>1427</v>
      </c>
    </row>
    <row r="574" spans="1:11" x14ac:dyDescent="0.3">
      <c r="A574" s="1" t="s">
        <v>610</v>
      </c>
      <c r="B574" t="s">
        <v>571</v>
      </c>
      <c r="C574" t="s">
        <v>596</v>
      </c>
      <c r="D574" t="s">
        <v>651</v>
      </c>
      <c r="G574" t="s">
        <v>574</v>
      </c>
      <c r="H574">
        <v>103</v>
      </c>
      <c r="I574" s="4">
        <v>1694</v>
      </c>
      <c r="J574" t="str">
        <f t="shared" si="5"/>
        <v>Concrete Pipes1200mm&gt;6m</v>
      </c>
      <c r="K574" s="5">
        <f t="shared" si="6"/>
        <v>1694</v>
      </c>
    </row>
    <row r="575" spans="1:11" x14ac:dyDescent="0.3">
      <c r="A575" s="1" t="s">
        <v>610</v>
      </c>
      <c r="B575" t="s">
        <v>571</v>
      </c>
      <c r="C575" t="s">
        <v>597</v>
      </c>
      <c r="D575" t="s">
        <v>651</v>
      </c>
      <c r="G575" t="s">
        <v>574</v>
      </c>
      <c r="H575">
        <v>103</v>
      </c>
      <c r="I575" s="4">
        <v>1895</v>
      </c>
      <c r="J575" t="str">
        <f t="shared" si="5"/>
        <v>Concrete Pipes1350mm&gt;6m</v>
      </c>
      <c r="K575" s="5">
        <f t="shared" si="6"/>
        <v>1895</v>
      </c>
    </row>
    <row r="576" spans="1:11" x14ac:dyDescent="0.3">
      <c r="A576" s="1" t="s">
        <v>610</v>
      </c>
      <c r="B576" t="s">
        <v>571</v>
      </c>
      <c r="C576" t="s">
        <v>598</v>
      </c>
      <c r="D576" t="s">
        <v>651</v>
      </c>
      <c r="G576" t="s">
        <v>574</v>
      </c>
      <c r="H576">
        <v>103</v>
      </c>
      <c r="I576" s="4">
        <v>2127</v>
      </c>
      <c r="J576" t="str">
        <f t="shared" si="5"/>
        <v>Concrete Pipes1500mm&gt;6m</v>
      </c>
      <c r="K576" s="5">
        <f t="shared" si="6"/>
        <v>2127</v>
      </c>
    </row>
    <row r="577" spans="1:11" x14ac:dyDescent="0.3">
      <c r="A577" s="1" t="s">
        <v>610</v>
      </c>
      <c r="B577" t="s">
        <v>571</v>
      </c>
      <c r="C577" t="s">
        <v>599</v>
      </c>
      <c r="D577" t="s">
        <v>651</v>
      </c>
      <c r="G577" t="s">
        <v>574</v>
      </c>
      <c r="H577">
        <v>103</v>
      </c>
      <c r="I577" s="4">
        <v>2321</v>
      </c>
      <c r="J577" t="str">
        <f t="shared" si="5"/>
        <v>Concrete Pipes1650mm&gt;6m</v>
      </c>
      <c r="K577" s="5">
        <f t="shared" si="6"/>
        <v>2321</v>
      </c>
    </row>
    <row r="578" spans="1:11" x14ac:dyDescent="0.3">
      <c r="A578" s="1" t="s">
        <v>610</v>
      </c>
      <c r="B578" t="s">
        <v>571</v>
      </c>
      <c r="C578" t="s">
        <v>600</v>
      </c>
      <c r="D578" t="s">
        <v>651</v>
      </c>
      <c r="G578" t="s">
        <v>574</v>
      </c>
      <c r="H578">
        <v>103</v>
      </c>
      <c r="I578" s="4">
        <v>2456</v>
      </c>
      <c r="J578" t="str">
        <f t="shared" si="5"/>
        <v>Concrete Pipes1800mm&gt;6m</v>
      </c>
      <c r="K578" s="5">
        <f t="shared" si="6"/>
        <v>2456</v>
      </c>
    </row>
    <row r="579" spans="1:11" x14ac:dyDescent="0.3">
      <c r="A579" s="1" t="s">
        <v>610</v>
      </c>
      <c r="B579" t="s">
        <v>571</v>
      </c>
      <c r="C579" t="s">
        <v>601</v>
      </c>
      <c r="D579" t="s">
        <v>651</v>
      </c>
      <c r="G579" t="s">
        <v>574</v>
      </c>
      <c r="H579">
        <v>103</v>
      </c>
      <c r="I579" s="4">
        <v>2681</v>
      </c>
      <c r="J579" t="str">
        <f t="shared" si="5"/>
        <v>Concrete Pipes1950mm&gt;6m</v>
      </c>
      <c r="K579" s="5">
        <f t="shared" si="6"/>
        <v>2681</v>
      </c>
    </row>
    <row r="580" spans="1:11" x14ac:dyDescent="0.3">
      <c r="A580" s="1" t="s">
        <v>610</v>
      </c>
      <c r="B580" t="s">
        <v>571</v>
      </c>
      <c r="C580" t="s">
        <v>602</v>
      </c>
      <c r="D580" t="s">
        <v>651</v>
      </c>
      <c r="G580" t="s">
        <v>574</v>
      </c>
      <c r="H580">
        <v>103</v>
      </c>
      <c r="I580" s="4">
        <v>2791</v>
      </c>
      <c r="J580" t="str">
        <f t="shared" si="5"/>
        <v>Concrete Pipes2100mm&gt;6m</v>
      </c>
      <c r="K580" s="5">
        <f t="shared" si="6"/>
        <v>2791</v>
      </c>
    </row>
    <row r="581" spans="1:11" x14ac:dyDescent="0.3">
      <c r="A581" s="1" t="s">
        <v>610</v>
      </c>
      <c r="B581" t="s">
        <v>571</v>
      </c>
      <c r="C581" t="s">
        <v>603</v>
      </c>
      <c r="D581" t="s">
        <v>651</v>
      </c>
      <c r="G581" t="s">
        <v>574</v>
      </c>
      <c r="H581">
        <v>103</v>
      </c>
      <c r="I581" s="4">
        <v>3055</v>
      </c>
      <c r="J581" t="str">
        <f t="shared" si="5"/>
        <v>Concrete Pipes2170mm&gt;6m</v>
      </c>
      <c r="K581" s="5">
        <f t="shared" si="6"/>
        <v>3055</v>
      </c>
    </row>
    <row r="582" spans="1:11" x14ac:dyDescent="0.3">
      <c r="A582" s="1" t="s">
        <v>610</v>
      </c>
      <c r="B582" t="s">
        <v>571</v>
      </c>
      <c r="C582" t="s">
        <v>604</v>
      </c>
      <c r="D582" t="s">
        <v>651</v>
      </c>
      <c r="G582" t="s">
        <v>574</v>
      </c>
      <c r="H582">
        <v>103</v>
      </c>
      <c r="I582" s="4">
        <v>3223</v>
      </c>
      <c r="J582" t="str">
        <f t="shared" si="5"/>
        <v>Concrete Pipes2400mm&gt;6m</v>
      </c>
      <c r="K582" s="5">
        <f t="shared" si="6"/>
        <v>3223</v>
      </c>
    </row>
    <row r="584" spans="1:11" x14ac:dyDescent="0.3">
      <c r="A584" s="1" t="s">
        <v>612</v>
      </c>
      <c r="B584" t="s">
        <v>80</v>
      </c>
      <c r="C584" t="s">
        <v>611</v>
      </c>
      <c r="D584" t="s">
        <v>573</v>
      </c>
      <c r="G584" t="s">
        <v>574</v>
      </c>
      <c r="H584">
        <v>83</v>
      </c>
      <c r="I584" s="4">
        <v>86</v>
      </c>
    </row>
    <row r="585" spans="1:11" x14ac:dyDescent="0.3">
      <c r="A585" s="1" t="s">
        <v>612</v>
      </c>
      <c r="B585" t="s">
        <v>80</v>
      </c>
      <c r="C585" t="s">
        <v>572</v>
      </c>
      <c r="D585" t="s">
        <v>573</v>
      </c>
      <c r="G585" t="s">
        <v>574</v>
      </c>
      <c r="H585">
        <v>83</v>
      </c>
      <c r="I585" s="4">
        <v>94</v>
      </c>
    </row>
    <row r="586" spans="1:11" x14ac:dyDescent="0.3">
      <c r="A586" s="1" t="s">
        <v>612</v>
      </c>
      <c r="B586" t="s">
        <v>80</v>
      </c>
      <c r="C586" t="s">
        <v>575</v>
      </c>
      <c r="D586" t="s">
        <v>573</v>
      </c>
      <c r="G586" t="s">
        <v>574</v>
      </c>
      <c r="H586">
        <v>83</v>
      </c>
      <c r="I586" s="4">
        <v>103</v>
      </c>
    </row>
    <row r="587" spans="1:11" x14ac:dyDescent="0.3">
      <c r="A587" s="1" t="s">
        <v>612</v>
      </c>
      <c r="B587" t="s">
        <v>80</v>
      </c>
      <c r="C587" t="s">
        <v>576</v>
      </c>
      <c r="D587" t="s">
        <v>573</v>
      </c>
      <c r="G587" t="s">
        <v>574</v>
      </c>
      <c r="H587">
        <v>83</v>
      </c>
      <c r="I587" s="4">
        <v>144</v>
      </c>
    </row>
    <row r="588" spans="1:11" x14ac:dyDescent="0.3">
      <c r="A588" s="1" t="s">
        <v>612</v>
      </c>
      <c r="B588" t="s">
        <v>80</v>
      </c>
      <c r="C588" t="s">
        <v>475</v>
      </c>
      <c r="D588" t="s">
        <v>573</v>
      </c>
      <c r="G588" t="s">
        <v>574</v>
      </c>
      <c r="H588">
        <v>83</v>
      </c>
      <c r="I588" s="4">
        <v>192</v>
      </c>
    </row>
    <row r="589" spans="1:11" x14ac:dyDescent="0.3">
      <c r="A589" s="1" t="s">
        <v>612</v>
      </c>
      <c r="B589" t="s">
        <v>80</v>
      </c>
      <c r="C589" t="s">
        <v>580</v>
      </c>
      <c r="D589" t="s">
        <v>573</v>
      </c>
      <c r="G589" t="s">
        <v>574</v>
      </c>
      <c r="H589">
        <v>83</v>
      </c>
      <c r="I589" s="4">
        <v>240</v>
      </c>
    </row>
    <row r="590" spans="1:11" x14ac:dyDescent="0.3">
      <c r="A590" s="1" t="s">
        <v>612</v>
      </c>
      <c r="B590" t="s">
        <v>80</v>
      </c>
      <c r="C590" t="s">
        <v>611</v>
      </c>
      <c r="D590" t="s">
        <v>605</v>
      </c>
      <c r="E590" t="s">
        <v>606</v>
      </c>
      <c r="G590" t="s">
        <v>574</v>
      </c>
      <c r="H590">
        <v>83</v>
      </c>
      <c r="I590" s="4">
        <v>155</v>
      </c>
    </row>
    <row r="591" spans="1:11" x14ac:dyDescent="0.3">
      <c r="A591" s="1" t="s">
        <v>612</v>
      </c>
      <c r="B591" t="s">
        <v>80</v>
      </c>
      <c r="C591" t="s">
        <v>572</v>
      </c>
      <c r="D591" t="s">
        <v>605</v>
      </c>
      <c r="E591" t="s">
        <v>606</v>
      </c>
      <c r="G591" t="s">
        <v>574</v>
      </c>
      <c r="H591">
        <v>83</v>
      </c>
      <c r="I591" s="4">
        <v>162</v>
      </c>
    </row>
    <row r="592" spans="1:11" x14ac:dyDescent="0.3">
      <c r="A592" s="1" t="s">
        <v>612</v>
      </c>
      <c r="B592" t="s">
        <v>80</v>
      </c>
      <c r="C592" t="s">
        <v>575</v>
      </c>
      <c r="D592" t="s">
        <v>605</v>
      </c>
      <c r="E592" t="s">
        <v>606</v>
      </c>
      <c r="G592" t="s">
        <v>574</v>
      </c>
      <c r="H592">
        <v>83</v>
      </c>
      <c r="I592" s="4">
        <v>172</v>
      </c>
    </row>
    <row r="593" spans="1:9" x14ac:dyDescent="0.3">
      <c r="A593" s="1" t="s">
        <v>612</v>
      </c>
      <c r="B593" t="s">
        <v>80</v>
      </c>
      <c r="C593" t="s">
        <v>576</v>
      </c>
      <c r="D593" t="s">
        <v>605</v>
      </c>
      <c r="E593" t="s">
        <v>606</v>
      </c>
      <c r="G593" t="s">
        <v>574</v>
      </c>
      <c r="H593">
        <v>83</v>
      </c>
      <c r="I593" s="4">
        <v>213</v>
      </c>
    </row>
    <row r="594" spans="1:9" x14ac:dyDescent="0.3">
      <c r="A594" s="1" t="s">
        <v>612</v>
      </c>
      <c r="B594" t="s">
        <v>80</v>
      </c>
      <c r="C594" t="s">
        <v>475</v>
      </c>
      <c r="D594" t="s">
        <v>605</v>
      </c>
      <c r="E594" t="s">
        <v>606</v>
      </c>
      <c r="G594" t="s">
        <v>574</v>
      </c>
      <c r="H594">
        <v>83</v>
      </c>
      <c r="I594" s="4">
        <v>260</v>
      </c>
    </row>
    <row r="595" spans="1:9" x14ac:dyDescent="0.3">
      <c r="A595" s="1" t="s">
        <v>612</v>
      </c>
      <c r="B595" t="s">
        <v>80</v>
      </c>
      <c r="C595" t="s">
        <v>580</v>
      </c>
      <c r="D595" t="s">
        <v>605</v>
      </c>
      <c r="E595" t="s">
        <v>606</v>
      </c>
      <c r="G595" t="s">
        <v>574</v>
      </c>
      <c r="H595">
        <v>83</v>
      </c>
      <c r="I595" s="4">
        <v>316</v>
      </c>
    </row>
    <row r="596" spans="1:9" x14ac:dyDescent="0.3">
      <c r="A596" s="1" t="s">
        <v>612</v>
      </c>
      <c r="B596" t="s">
        <v>80</v>
      </c>
      <c r="C596" t="s">
        <v>611</v>
      </c>
      <c r="D596" t="s">
        <v>607</v>
      </c>
      <c r="E596" t="s">
        <v>608</v>
      </c>
      <c r="G596" t="s">
        <v>574</v>
      </c>
      <c r="H596">
        <v>83</v>
      </c>
      <c r="I596" s="4">
        <v>217</v>
      </c>
    </row>
    <row r="597" spans="1:9" x14ac:dyDescent="0.3">
      <c r="A597" s="1" t="s">
        <v>612</v>
      </c>
      <c r="B597" t="s">
        <v>80</v>
      </c>
      <c r="C597" t="s">
        <v>572</v>
      </c>
      <c r="D597" t="s">
        <v>607</v>
      </c>
      <c r="E597" t="s">
        <v>608</v>
      </c>
      <c r="G597" t="s">
        <v>574</v>
      </c>
      <c r="H597">
        <v>83</v>
      </c>
      <c r="I597" s="4">
        <v>224</v>
      </c>
    </row>
    <row r="598" spans="1:9" x14ac:dyDescent="0.3">
      <c r="A598" s="1" t="s">
        <v>612</v>
      </c>
      <c r="B598" t="s">
        <v>80</v>
      </c>
      <c r="C598" t="s">
        <v>575</v>
      </c>
      <c r="D598" t="s">
        <v>607</v>
      </c>
      <c r="E598" t="s">
        <v>608</v>
      </c>
      <c r="G598" t="s">
        <v>574</v>
      </c>
      <c r="H598">
        <v>83</v>
      </c>
      <c r="I598" s="4">
        <v>234</v>
      </c>
    </row>
    <row r="599" spans="1:9" x14ac:dyDescent="0.3">
      <c r="A599" s="1" t="s">
        <v>612</v>
      </c>
      <c r="B599" t="s">
        <v>80</v>
      </c>
      <c r="C599" t="s">
        <v>576</v>
      </c>
      <c r="D599" t="s">
        <v>607</v>
      </c>
      <c r="E599" t="s">
        <v>608</v>
      </c>
      <c r="G599" t="s">
        <v>574</v>
      </c>
      <c r="H599">
        <v>83</v>
      </c>
      <c r="I599" s="4">
        <v>275</v>
      </c>
    </row>
    <row r="600" spans="1:9" x14ac:dyDescent="0.3">
      <c r="A600" s="1" t="s">
        <v>612</v>
      </c>
      <c r="B600" t="s">
        <v>80</v>
      </c>
      <c r="C600" t="s">
        <v>475</v>
      </c>
      <c r="D600" t="s">
        <v>607</v>
      </c>
      <c r="E600" t="s">
        <v>608</v>
      </c>
      <c r="G600" t="s">
        <v>574</v>
      </c>
      <c r="H600">
        <v>83</v>
      </c>
      <c r="I600" s="4">
        <v>322</v>
      </c>
    </row>
    <row r="601" spans="1:9" x14ac:dyDescent="0.3">
      <c r="A601" s="1" t="s">
        <v>612</v>
      </c>
      <c r="B601" t="s">
        <v>80</v>
      </c>
      <c r="C601" t="s">
        <v>580</v>
      </c>
      <c r="D601" t="s">
        <v>607</v>
      </c>
      <c r="E601" t="s">
        <v>608</v>
      </c>
      <c r="G601" t="s">
        <v>574</v>
      </c>
      <c r="H601">
        <v>83</v>
      </c>
      <c r="I601" s="4">
        <v>385</v>
      </c>
    </row>
    <row r="602" spans="1:9" x14ac:dyDescent="0.3">
      <c r="A602" s="1" t="s">
        <v>612</v>
      </c>
      <c r="B602" t="s">
        <v>80</v>
      </c>
      <c r="C602" t="s">
        <v>611</v>
      </c>
      <c r="D602" t="s">
        <v>609</v>
      </c>
      <c r="G602" t="s">
        <v>574</v>
      </c>
      <c r="H602">
        <v>83</v>
      </c>
      <c r="I602" s="4">
        <v>279</v>
      </c>
    </row>
    <row r="603" spans="1:9" x14ac:dyDescent="0.3">
      <c r="A603" s="1" t="s">
        <v>612</v>
      </c>
      <c r="B603" t="s">
        <v>80</v>
      </c>
      <c r="C603" t="s">
        <v>572</v>
      </c>
      <c r="D603" t="s">
        <v>609</v>
      </c>
      <c r="G603" t="s">
        <v>574</v>
      </c>
      <c r="H603">
        <v>83</v>
      </c>
      <c r="I603" s="4">
        <v>286</v>
      </c>
    </row>
    <row r="604" spans="1:9" x14ac:dyDescent="0.3">
      <c r="A604" s="1" t="s">
        <v>612</v>
      </c>
      <c r="B604" t="s">
        <v>80</v>
      </c>
      <c r="C604" t="s">
        <v>575</v>
      </c>
      <c r="D604" t="s">
        <v>609</v>
      </c>
      <c r="G604" t="s">
        <v>574</v>
      </c>
      <c r="H604">
        <v>83</v>
      </c>
      <c r="I604" s="4">
        <v>296</v>
      </c>
    </row>
    <row r="605" spans="1:9" x14ac:dyDescent="0.3">
      <c r="A605" s="1" t="s">
        <v>612</v>
      </c>
      <c r="B605" t="s">
        <v>80</v>
      </c>
      <c r="C605" t="s">
        <v>576</v>
      </c>
      <c r="D605" t="s">
        <v>609</v>
      </c>
      <c r="G605" t="s">
        <v>574</v>
      </c>
      <c r="H605">
        <v>83</v>
      </c>
      <c r="I605" s="4">
        <v>337</v>
      </c>
    </row>
    <row r="606" spans="1:9" x14ac:dyDescent="0.3">
      <c r="A606" s="1" t="s">
        <v>612</v>
      </c>
      <c r="B606" t="s">
        <v>80</v>
      </c>
      <c r="C606" t="s">
        <v>475</v>
      </c>
      <c r="D606" t="s">
        <v>609</v>
      </c>
      <c r="G606" t="s">
        <v>574</v>
      </c>
      <c r="H606">
        <v>83</v>
      </c>
      <c r="I606" s="4">
        <v>384</v>
      </c>
    </row>
    <row r="607" spans="1:9" x14ac:dyDescent="0.3">
      <c r="A607" s="1" t="s">
        <v>612</v>
      </c>
      <c r="B607" t="s">
        <v>80</v>
      </c>
      <c r="C607" t="s">
        <v>580</v>
      </c>
      <c r="D607" t="s">
        <v>609</v>
      </c>
      <c r="G607" t="s">
        <v>574</v>
      </c>
      <c r="H607">
        <v>83</v>
      </c>
      <c r="I607" s="4">
        <v>426</v>
      </c>
    </row>
    <row r="609" spans="1:9" x14ac:dyDescent="0.3">
      <c r="B609" t="s">
        <v>613</v>
      </c>
      <c r="C609" t="s">
        <v>614</v>
      </c>
      <c r="D609" t="s">
        <v>615</v>
      </c>
      <c r="E609" t="s">
        <v>616</v>
      </c>
      <c r="G609" t="s">
        <v>574</v>
      </c>
      <c r="H609">
        <v>103</v>
      </c>
      <c r="I609" s="4">
        <v>1960</v>
      </c>
    </row>
    <row r="610" spans="1:9" x14ac:dyDescent="0.3">
      <c r="B610" t="s">
        <v>613</v>
      </c>
      <c r="C610" t="s">
        <v>614</v>
      </c>
      <c r="D610" t="s">
        <v>615</v>
      </c>
      <c r="E610" t="s">
        <v>616</v>
      </c>
      <c r="G610" t="s">
        <v>574</v>
      </c>
      <c r="H610">
        <v>103</v>
      </c>
      <c r="I610" s="4">
        <v>2811</v>
      </c>
    </row>
    <row r="611" spans="1:9" x14ac:dyDescent="0.3">
      <c r="B611" t="s">
        <v>613</v>
      </c>
      <c r="C611" t="s">
        <v>614</v>
      </c>
      <c r="D611" t="s">
        <v>617</v>
      </c>
      <c r="E611" t="s">
        <v>616</v>
      </c>
      <c r="G611" t="s">
        <v>574</v>
      </c>
      <c r="H611">
        <v>103</v>
      </c>
      <c r="I611" s="4">
        <v>2053</v>
      </c>
    </row>
    <row r="612" spans="1:9" x14ac:dyDescent="0.3">
      <c r="B612" t="s">
        <v>613</v>
      </c>
      <c r="C612" t="s">
        <v>614</v>
      </c>
      <c r="D612" t="s">
        <v>617</v>
      </c>
      <c r="E612" t="s">
        <v>616</v>
      </c>
      <c r="G612" t="s">
        <v>574</v>
      </c>
      <c r="H612">
        <v>103</v>
      </c>
      <c r="I612" s="4">
        <v>2904</v>
      </c>
    </row>
    <row r="613" spans="1:9" x14ac:dyDescent="0.3">
      <c r="A613" s="1" t="s">
        <v>92</v>
      </c>
      <c r="B613" t="s">
        <v>618</v>
      </c>
      <c r="H613">
        <v>103</v>
      </c>
      <c r="I613" s="4">
        <v>22</v>
      </c>
    </row>
    <row r="614" spans="1:9" x14ac:dyDescent="0.3">
      <c r="A614" s="1" t="s">
        <v>92</v>
      </c>
      <c r="B614" t="s">
        <v>619</v>
      </c>
      <c r="H614">
        <v>103</v>
      </c>
      <c r="I614" s="4">
        <v>45</v>
      </c>
    </row>
    <row r="615" spans="1:9" x14ac:dyDescent="0.3">
      <c r="A615" s="1" t="s">
        <v>92</v>
      </c>
      <c r="B615" t="s">
        <v>620</v>
      </c>
      <c r="H615">
        <v>103</v>
      </c>
      <c r="I615" s="4">
        <v>48</v>
      </c>
    </row>
    <row r="616" spans="1:9" x14ac:dyDescent="0.3">
      <c r="A616" s="1" t="s">
        <v>92</v>
      </c>
      <c r="B616" t="s">
        <v>621</v>
      </c>
      <c r="H616">
        <v>103</v>
      </c>
      <c r="I616" s="4">
        <v>194</v>
      </c>
    </row>
    <row r="617" spans="1:9" x14ac:dyDescent="0.3">
      <c r="A617" s="1" t="s">
        <v>92</v>
      </c>
      <c r="B617" t="s">
        <v>622</v>
      </c>
      <c r="H617">
        <v>103</v>
      </c>
      <c r="I617" s="4">
        <v>118</v>
      </c>
    </row>
    <row r="618" spans="1:9" x14ac:dyDescent="0.3">
      <c r="A618" s="1" t="s">
        <v>92</v>
      </c>
      <c r="B618" t="s">
        <v>623</v>
      </c>
      <c r="H618">
        <v>103</v>
      </c>
      <c r="I618" s="4">
        <v>173</v>
      </c>
    </row>
    <row r="619" spans="1:9" x14ac:dyDescent="0.3">
      <c r="A619" s="1" t="s">
        <v>92</v>
      </c>
      <c r="B619" t="s">
        <v>624</v>
      </c>
      <c r="H619">
        <v>103</v>
      </c>
      <c r="I619" s="4">
        <v>196</v>
      </c>
    </row>
    <row r="620" spans="1:9" x14ac:dyDescent="0.3">
      <c r="A620" s="1" t="s">
        <v>92</v>
      </c>
      <c r="B620" t="s">
        <v>625</v>
      </c>
      <c r="H620">
        <v>103</v>
      </c>
      <c r="I620" s="4">
        <v>335</v>
      </c>
    </row>
    <row r="621" spans="1:9" x14ac:dyDescent="0.3">
      <c r="A621" s="1" t="s">
        <v>92</v>
      </c>
      <c r="B621" t="s">
        <v>626</v>
      </c>
      <c r="H621">
        <v>103</v>
      </c>
      <c r="I621" s="4">
        <v>408</v>
      </c>
    </row>
    <row r="622" spans="1:9" x14ac:dyDescent="0.3">
      <c r="B622" t="s">
        <v>571</v>
      </c>
      <c r="C622" t="s">
        <v>627</v>
      </c>
      <c r="D622" t="s">
        <v>628</v>
      </c>
      <c r="E622" t="s">
        <v>127</v>
      </c>
      <c r="F622" t="s">
        <v>629</v>
      </c>
      <c r="G622">
        <v>4</v>
      </c>
      <c r="H622">
        <v>103</v>
      </c>
      <c r="I622" s="4">
        <v>128</v>
      </c>
    </row>
    <row r="623" spans="1:9" x14ac:dyDescent="0.3">
      <c r="B623" t="s">
        <v>571</v>
      </c>
      <c r="C623" t="s">
        <v>627</v>
      </c>
      <c r="D623" t="s">
        <v>630</v>
      </c>
      <c r="E623" t="s">
        <v>127</v>
      </c>
      <c r="F623" t="s">
        <v>629</v>
      </c>
      <c r="G623">
        <v>4</v>
      </c>
      <c r="H623">
        <v>103</v>
      </c>
      <c r="I623" s="4">
        <v>169</v>
      </c>
    </row>
    <row r="624" spans="1:9" x14ac:dyDescent="0.3">
      <c r="B624" t="s">
        <v>571</v>
      </c>
      <c r="C624" t="s">
        <v>627</v>
      </c>
      <c r="D624" t="s">
        <v>631</v>
      </c>
      <c r="E624" t="s">
        <v>127</v>
      </c>
      <c r="F624" t="s">
        <v>629</v>
      </c>
      <c r="G624">
        <v>4</v>
      </c>
      <c r="H624">
        <v>103</v>
      </c>
      <c r="I624" s="4">
        <v>211</v>
      </c>
    </row>
    <row r="625" spans="1:9" x14ac:dyDescent="0.3">
      <c r="B625" t="s">
        <v>571</v>
      </c>
      <c r="C625" t="s">
        <v>627</v>
      </c>
      <c r="D625" t="s">
        <v>632</v>
      </c>
      <c r="E625" t="s">
        <v>127</v>
      </c>
      <c r="F625" t="s">
        <v>629</v>
      </c>
      <c r="G625">
        <v>2</v>
      </c>
      <c r="H625">
        <v>103</v>
      </c>
      <c r="I625" s="4">
        <v>222</v>
      </c>
    </row>
    <row r="626" spans="1:9" x14ac:dyDescent="0.3">
      <c r="B626" t="s">
        <v>571</v>
      </c>
      <c r="C626" t="s">
        <v>627</v>
      </c>
      <c r="D626" t="s">
        <v>633</v>
      </c>
      <c r="E626" t="s">
        <v>127</v>
      </c>
      <c r="F626" t="s">
        <v>629</v>
      </c>
      <c r="G626">
        <v>2</v>
      </c>
      <c r="H626">
        <v>103</v>
      </c>
      <c r="I626" s="4">
        <v>248</v>
      </c>
    </row>
    <row r="627" spans="1:9" x14ac:dyDescent="0.3">
      <c r="B627" t="s">
        <v>571</v>
      </c>
      <c r="C627" t="s">
        <v>627</v>
      </c>
      <c r="D627" t="s">
        <v>634</v>
      </c>
      <c r="E627" t="s">
        <v>127</v>
      </c>
      <c r="F627" t="s">
        <v>629</v>
      </c>
      <c r="G627">
        <v>2</v>
      </c>
      <c r="H627">
        <v>103</v>
      </c>
      <c r="I627" s="4">
        <v>335</v>
      </c>
    </row>
    <row r="628" spans="1:9" x14ac:dyDescent="0.3">
      <c r="A628" s="1" t="s">
        <v>635</v>
      </c>
      <c r="I628" s="4">
        <v>6680</v>
      </c>
    </row>
    <row r="630" spans="1:9" x14ac:dyDescent="0.3">
      <c r="A630" t="s">
        <v>102</v>
      </c>
      <c r="D630" t="s">
        <v>639</v>
      </c>
      <c r="I630" s="4">
        <v>1000</v>
      </c>
    </row>
    <row r="631" spans="1:9" x14ac:dyDescent="0.3">
      <c r="A631" t="s">
        <v>647</v>
      </c>
      <c r="D631" t="s">
        <v>639</v>
      </c>
      <c r="I631" s="4">
        <v>1000</v>
      </c>
    </row>
    <row r="632" spans="1:9" x14ac:dyDescent="0.3">
      <c r="A632" t="s">
        <v>105</v>
      </c>
      <c r="D632" t="s">
        <v>639</v>
      </c>
      <c r="I632" s="4">
        <v>1000</v>
      </c>
    </row>
    <row r="633" spans="1:9" x14ac:dyDescent="0.3">
      <c r="A633" t="s">
        <v>84</v>
      </c>
      <c r="D633" t="s">
        <v>639</v>
      </c>
      <c r="I633" s="4">
        <v>1000</v>
      </c>
    </row>
    <row r="634" spans="1:9" x14ac:dyDescent="0.3">
      <c r="A634" t="s">
        <v>85</v>
      </c>
      <c r="D634" t="s">
        <v>639</v>
      </c>
      <c r="I634" s="4">
        <v>1000</v>
      </c>
    </row>
    <row r="635" spans="1:9" x14ac:dyDescent="0.3">
      <c r="A635" t="s">
        <v>86</v>
      </c>
      <c r="D635" t="s">
        <v>639</v>
      </c>
      <c r="I635" s="4">
        <v>1000</v>
      </c>
    </row>
    <row r="636" spans="1:9" x14ac:dyDescent="0.3">
      <c r="A636" t="s">
        <v>87</v>
      </c>
      <c r="D636" t="s">
        <v>639</v>
      </c>
      <c r="I636" s="4">
        <v>2700</v>
      </c>
    </row>
    <row r="637" spans="1:9" x14ac:dyDescent="0.3">
      <c r="A637" t="s">
        <v>87</v>
      </c>
      <c r="D637" t="s">
        <v>639</v>
      </c>
      <c r="I637" s="4">
        <v>2700</v>
      </c>
    </row>
    <row r="638" spans="1:9" x14ac:dyDescent="0.3">
      <c r="A638" t="s">
        <v>88</v>
      </c>
      <c r="D638" t="s">
        <v>639</v>
      </c>
      <c r="I638" s="4">
        <v>1000</v>
      </c>
    </row>
    <row r="639" spans="1:9" x14ac:dyDescent="0.3">
      <c r="A639" t="s">
        <v>645</v>
      </c>
      <c r="D639" t="s">
        <v>639</v>
      </c>
      <c r="I639" s="4">
        <v>3000</v>
      </c>
    </row>
    <row r="640" spans="1:9" x14ac:dyDescent="0.3">
      <c r="A640" t="s">
        <v>646</v>
      </c>
      <c r="D640" t="s">
        <v>639</v>
      </c>
      <c r="I640" s="4">
        <v>3000</v>
      </c>
    </row>
    <row r="641" spans="1:9" x14ac:dyDescent="0.3">
      <c r="A641" t="s">
        <v>644</v>
      </c>
      <c r="D641" t="s">
        <v>639</v>
      </c>
      <c r="I641" s="4">
        <v>3000</v>
      </c>
    </row>
    <row r="642" spans="1:9" x14ac:dyDescent="0.3">
      <c r="A642" t="s">
        <v>89</v>
      </c>
      <c r="D642" t="s">
        <v>639</v>
      </c>
      <c r="I642" s="4">
        <v>3000</v>
      </c>
    </row>
    <row r="643" spans="1:9" x14ac:dyDescent="0.3">
      <c r="A643" t="s">
        <v>90</v>
      </c>
      <c r="D643" t="s">
        <v>639</v>
      </c>
      <c r="I643" s="4">
        <v>2700</v>
      </c>
    </row>
    <row r="644" spans="1:9" x14ac:dyDescent="0.3">
      <c r="A644" t="s">
        <v>636</v>
      </c>
      <c r="D644" t="s">
        <v>639</v>
      </c>
      <c r="I644" s="4">
        <v>1000</v>
      </c>
    </row>
    <row r="645" spans="1:9" x14ac:dyDescent="0.3">
      <c r="A645" t="s">
        <v>637</v>
      </c>
      <c r="D645" t="s">
        <v>639</v>
      </c>
      <c r="I645" s="4">
        <v>53</v>
      </c>
    </row>
    <row r="646" spans="1:9" x14ac:dyDescent="0.3">
      <c r="A646" t="s">
        <v>92</v>
      </c>
      <c r="D646" t="s">
        <v>639</v>
      </c>
      <c r="I646" s="4">
        <v>1000</v>
      </c>
    </row>
    <row r="647" spans="1:9" x14ac:dyDescent="0.3">
      <c r="A647" t="s">
        <v>92</v>
      </c>
      <c r="D647" t="s">
        <v>639</v>
      </c>
      <c r="I647" s="4">
        <v>1000</v>
      </c>
    </row>
    <row r="648" spans="1:9" x14ac:dyDescent="0.3">
      <c r="A648" t="s">
        <v>638</v>
      </c>
      <c r="D648" t="s">
        <v>639</v>
      </c>
      <c r="I648" s="4">
        <v>1000</v>
      </c>
    </row>
    <row r="649" spans="1:9" x14ac:dyDescent="0.3">
      <c r="A649" t="s">
        <v>640</v>
      </c>
      <c r="D649" t="s">
        <v>639</v>
      </c>
      <c r="I649" s="4">
        <v>1000</v>
      </c>
    </row>
    <row r="650" spans="1:9" x14ac:dyDescent="0.3">
      <c r="A650" t="s">
        <v>641</v>
      </c>
      <c r="D650" t="s">
        <v>639</v>
      </c>
      <c r="I650" s="4">
        <v>1000</v>
      </c>
    </row>
    <row r="651" spans="1:9" x14ac:dyDescent="0.3">
      <c r="A651" t="s">
        <v>115</v>
      </c>
      <c r="D651" t="s">
        <v>639</v>
      </c>
      <c r="I651" s="4">
        <v>1000</v>
      </c>
    </row>
    <row r="652" spans="1:9" x14ac:dyDescent="0.3">
      <c r="A652" t="s">
        <v>93</v>
      </c>
      <c r="D652" t="s">
        <v>639</v>
      </c>
      <c r="I652" s="4">
        <v>1000</v>
      </c>
    </row>
    <row r="653" spans="1:9" x14ac:dyDescent="0.3">
      <c r="A653" t="s">
        <v>2</v>
      </c>
      <c r="D653" t="s">
        <v>639</v>
      </c>
      <c r="I653" s="4">
        <v>1000</v>
      </c>
    </row>
    <row r="654" spans="1:9" x14ac:dyDescent="0.3">
      <c r="A654" t="s">
        <v>643</v>
      </c>
      <c r="D654" t="s">
        <v>639</v>
      </c>
      <c r="I654" s="4">
        <v>1000</v>
      </c>
    </row>
    <row r="655" spans="1:9" x14ac:dyDescent="0.3">
      <c r="A655" t="s">
        <v>112</v>
      </c>
      <c r="D655" t="s">
        <v>639</v>
      </c>
      <c r="I655" s="4">
        <v>1000</v>
      </c>
    </row>
    <row r="656" spans="1:9" x14ac:dyDescent="0.3">
      <c r="A656" t="s">
        <v>642</v>
      </c>
      <c r="D656" t="s">
        <v>639</v>
      </c>
      <c r="I656" s="4">
        <v>1000</v>
      </c>
    </row>
    <row r="657" spans="1:9" x14ac:dyDescent="0.3">
      <c r="A657" t="s">
        <v>113</v>
      </c>
      <c r="D657" t="s">
        <v>639</v>
      </c>
      <c r="I657" s="4">
        <v>1500</v>
      </c>
    </row>
    <row r="658" spans="1:9" x14ac:dyDescent="0.3">
      <c r="A658" t="s">
        <v>98</v>
      </c>
      <c r="D658" t="s">
        <v>639</v>
      </c>
      <c r="I658" s="4">
        <v>1000</v>
      </c>
    </row>
    <row r="659" spans="1:9" x14ac:dyDescent="0.3">
      <c r="A659" t="s">
        <v>100</v>
      </c>
      <c r="D659" t="s">
        <v>639</v>
      </c>
      <c r="I659" s="4">
        <v>1000</v>
      </c>
    </row>
  </sheetData>
  <dataValidations count="1">
    <dataValidation type="list" allowBlank="1" showInputMessage="1" showErrorMessage="1" sqref="A1:A347">
      <formula1>AssetDescription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zoomScale="70" zoomScaleNormal="70" workbookViewId="0">
      <pane xSplit="7" ySplit="1" topLeftCell="H2" activePane="bottomRight" state="frozen"/>
      <selection pane="topRight" activeCell="N1" sqref="N1"/>
      <selection pane="bottomLeft" activeCell="A2" sqref="A2"/>
      <selection pane="bottomRight" activeCell="F3" sqref="F3"/>
    </sheetView>
  </sheetViews>
  <sheetFormatPr defaultRowHeight="14.4" x14ac:dyDescent="0.3"/>
  <cols>
    <col min="1" max="1" width="15.21875" style="13" bestFit="1" customWidth="1"/>
    <col min="2" max="2" width="41.77734375" style="13" customWidth="1"/>
    <col min="3" max="3" width="39.77734375" style="13" bestFit="1" customWidth="1"/>
    <col min="4" max="4" width="15.21875" style="13" customWidth="1"/>
    <col min="5" max="5" width="17.109375" style="13" bestFit="1" customWidth="1"/>
    <col min="6" max="6" width="25.6640625" style="13" bestFit="1" customWidth="1"/>
    <col min="7" max="7" width="24.88671875" style="13" customWidth="1"/>
    <col min="8" max="22" width="8.88671875" style="11"/>
    <col min="23" max="23" width="12.88671875" style="11" bestFit="1" customWidth="1"/>
    <col min="24" max="24" width="30.5546875" style="11" bestFit="1" customWidth="1"/>
    <col min="25" max="25" width="8.88671875" style="11"/>
    <col min="26" max="26" width="40.21875" style="11" bestFit="1" customWidth="1"/>
    <col min="27" max="27" width="18.6640625" style="11" bestFit="1" customWidth="1"/>
    <col min="28" max="28" width="14.6640625" style="11" customWidth="1"/>
    <col min="29" max="31" width="8.88671875" style="11"/>
    <col min="32" max="32" width="18.109375" style="11" bestFit="1" customWidth="1"/>
    <col min="33" max="16384" width="8.88671875" style="11"/>
  </cols>
  <sheetData>
    <row r="1" spans="1:32" ht="28.8" x14ac:dyDescent="0.3">
      <c r="A1" s="26" t="s">
        <v>75</v>
      </c>
      <c r="B1" s="36" t="s">
        <v>886</v>
      </c>
      <c r="C1" s="36" t="s">
        <v>887</v>
      </c>
      <c r="D1" s="37"/>
      <c r="E1" s="37" t="s">
        <v>851</v>
      </c>
      <c r="F1" s="38" t="s">
        <v>865</v>
      </c>
      <c r="G1" s="38" t="s">
        <v>822</v>
      </c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9" t="s">
        <v>887</v>
      </c>
      <c r="Z1" s="27"/>
      <c r="AA1" s="27"/>
      <c r="AB1" s="27"/>
      <c r="AC1" s="27"/>
      <c r="AD1" s="27"/>
      <c r="AE1" s="27"/>
      <c r="AF1" s="27"/>
    </row>
    <row r="2" spans="1:32" x14ac:dyDescent="0.3">
      <c r="A2" s="22"/>
      <c r="B2" s="15"/>
      <c r="C2" s="23"/>
      <c r="D2" s="16"/>
      <c r="E2" s="16"/>
      <c r="F2" s="15"/>
      <c r="G2" s="49">
        <f>E2*F2</f>
        <v>0</v>
      </c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 t="s">
        <v>888</v>
      </c>
    </row>
    <row r="3" spans="1:32" x14ac:dyDescent="0.3">
      <c r="A3" s="22"/>
      <c r="B3" s="15"/>
      <c r="C3" s="23"/>
      <c r="D3" s="16"/>
      <c r="E3" s="16"/>
      <c r="F3" s="15"/>
      <c r="G3" s="49">
        <f t="shared" ref="G3:G37" si="0">E3*F3</f>
        <v>0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 t="s">
        <v>889</v>
      </c>
    </row>
    <row r="4" spans="1:32" x14ac:dyDescent="0.3">
      <c r="A4" s="22"/>
      <c r="B4" s="15"/>
      <c r="C4" s="23"/>
      <c r="D4" s="16"/>
      <c r="E4" s="16"/>
      <c r="F4" s="15"/>
      <c r="G4" s="49">
        <f t="shared" si="0"/>
        <v>0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 t="s">
        <v>890</v>
      </c>
    </row>
    <row r="5" spans="1:32" x14ac:dyDescent="0.3">
      <c r="A5" s="22"/>
      <c r="B5" s="15"/>
      <c r="C5" s="23"/>
      <c r="D5" s="16"/>
      <c r="E5" s="16"/>
      <c r="F5" s="15"/>
      <c r="G5" s="49">
        <f t="shared" si="0"/>
        <v>0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 t="s">
        <v>891</v>
      </c>
    </row>
    <row r="6" spans="1:32" x14ac:dyDescent="0.3">
      <c r="A6" s="22"/>
      <c r="B6" s="15"/>
      <c r="C6" s="23"/>
      <c r="D6" s="16"/>
      <c r="E6" s="16"/>
      <c r="F6" s="15"/>
      <c r="G6" s="49">
        <f t="shared" si="0"/>
        <v>0</v>
      </c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 t="s">
        <v>892</v>
      </c>
    </row>
    <row r="7" spans="1:32" x14ac:dyDescent="0.3">
      <c r="A7" s="22"/>
      <c r="B7" s="15"/>
      <c r="C7" s="23"/>
      <c r="D7" s="16"/>
      <c r="E7" s="16"/>
      <c r="F7" s="15"/>
      <c r="G7" s="49">
        <f t="shared" si="0"/>
        <v>0</v>
      </c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 t="s">
        <v>893</v>
      </c>
    </row>
    <row r="8" spans="1:32" x14ac:dyDescent="0.3">
      <c r="A8" s="22"/>
      <c r="B8" s="15"/>
      <c r="C8" s="23"/>
      <c r="D8" s="16"/>
      <c r="E8" s="16"/>
      <c r="F8" s="15"/>
      <c r="G8" s="49">
        <f t="shared" si="0"/>
        <v>0</v>
      </c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 t="s">
        <v>894</v>
      </c>
    </row>
    <row r="9" spans="1:32" x14ac:dyDescent="0.3">
      <c r="A9" s="22"/>
      <c r="B9" s="15"/>
      <c r="C9" s="23"/>
      <c r="D9" s="16"/>
      <c r="E9" s="16"/>
      <c r="F9" s="15"/>
      <c r="G9" s="49">
        <f t="shared" si="0"/>
        <v>0</v>
      </c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 t="s">
        <v>895</v>
      </c>
    </row>
    <row r="10" spans="1:32" x14ac:dyDescent="0.3">
      <c r="A10" s="22"/>
      <c r="B10" s="15"/>
      <c r="C10" s="23"/>
      <c r="D10" s="16"/>
      <c r="E10" s="16"/>
      <c r="F10" s="15"/>
      <c r="G10" s="49">
        <f t="shared" si="0"/>
        <v>0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 t="s">
        <v>897</v>
      </c>
    </row>
    <row r="11" spans="1:32" x14ac:dyDescent="0.3">
      <c r="A11" s="22"/>
      <c r="B11" s="15"/>
      <c r="C11" s="23"/>
      <c r="D11" s="16"/>
      <c r="E11" s="16"/>
      <c r="F11" s="15"/>
      <c r="G11" s="49">
        <f t="shared" si="0"/>
        <v>0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 t="s">
        <v>896</v>
      </c>
    </row>
    <row r="12" spans="1:32" x14ac:dyDescent="0.3">
      <c r="A12" s="22"/>
      <c r="B12" s="15"/>
      <c r="C12" s="23"/>
      <c r="D12" s="16"/>
      <c r="E12" s="16"/>
      <c r="F12" s="15"/>
      <c r="G12" s="49">
        <f t="shared" si="0"/>
        <v>0</v>
      </c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</row>
    <row r="13" spans="1:32" x14ac:dyDescent="0.3">
      <c r="A13" s="22"/>
      <c r="B13" s="15"/>
      <c r="C13" s="23"/>
      <c r="D13" s="16"/>
      <c r="E13" s="16"/>
      <c r="F13" s="15"/>
      <c r="G13" s="49">
        <f t="shared" si="0"/>
        <v>0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</row>
    <row r="14" spans="1:32" x14ac:dyDescent="0.3">
      <c r="A14" s="22"/>
      <c r="B14" s="15"/>
      <c r="C14" s="23"/>
      <c r="D14" s="16"/>
      <c r="E14" s="16"/>
      <c r="F14" s="15"/>
      <c r="G14" s="49">
        <f t="shared" si="0"/>
        <v>0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</row>
    <row r="15" spans="1:32" x14ac:dyDescent="0.3">
      <c r="A15" s="22"/>
      <c r="B15" s="15"/>
      <c r="C15" s="23"/>
      <c r="D15" s="16"/>
      <c r="E15" s="16"/>
      <c r="F15" s="15"/>
      <c r="G15" s="49">
        <f t="shared" si="0"/>
        <v>0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</row>
    <row r="16" spans="1:32" x14ac:dyDescent="0.3">
      <c r="A16" s="22"/>
      <c r="B16" s="15"/>
      <c r="C16" s="23"/>
      <c r="D16" s="16"/>
      <c r="E16" s="16"/>
      <c r="F16" s="15"/>
      <c r="G16" s="49">
        <f t="shared" si="0"/>
        <v>0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1:23" x14ac:dyDescent="0.3">
      <c r="A17" s="22"/>
      <c r="B17" s="15"/>
      <c r="C17" s="23"/>
      <c r="D17" s="16"/>
      <c r="E17" s="16"/>
      <c r="F17" s="15"/>
      <c r="G17" s="49">
        <f t="shared" si="0"/>
        <v>0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</row>
    <row r="18" spans="1:23" x14ac:dyDescent="0.3">
      <c r="A18" s="22"/>
      <c r="B18" s="15"/>
      <c r="C18" s="23"/>
      <c r="D18" s="16"/>
      <c r="E18" s="16"/>
      <c r="F18" s="15"/>
      <c r="G18" s="49">
        <f t="shared" si="0"/>
        <v>0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</row>
    <row r="19" spans="1:23" x14ac:dyDescent="0.3">
      <c r="A19" s="22"/>
      <c r="B19" s="15"/>
      <c r="C19" s="23"/>
      <c r="D19" s="16"/>
      <c r="E19" s="16"/>
      <c r="F19" s="15"/>
      <c r="G19" s="49">
        <f t="shared" si="0"/>
        <v>0</v>
      </c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</row>
    <row r="20" spans="1:23" x14ac:dyDescent="0.3">
      <c r="A20" s="22"/>
      <c r="B20" s="15"/>
      <c r="C20" s="23"/>
      <c r="D20" s="16"/>
      <c r="E20" s="16"/>
      <c r="F20" s="15"/>
      <c r="G20" s="49">
        <f t="shared" si="0"/>
        <v>0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1:23" x14ac:dyDescent="0.3">
      <c r="A21" s="22"/>
      <c r="B21" s="15"/>
      <c r="C21" s="23"/>
      <c r="D21" s="16"/>
      <c r="E21" s="16"/>
      <c r="F21" s="15"/>
      <c r="G21" s="49">
        <f t="shared" si="0"/>
        <v>0</v>
      </c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3" x14ac:dyDescent="0.3">
      <c r="A22" s="22"/>
      <c r="B22" s="15"/>
      <c r="C22" s="23"/>
      <c r="D22" s="16"/>
      <c r="E22" s="16"/>
      <c r="F22" s="15"/>
      <c r="G22" s="49">
        <f t="shared" si="0"/>
        <v>0</v>
      </c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3" x14ac:dyDescent="0.3">
      <c r="A23" s="22"/>
      <c r="B23" s="15"/>
      <c r="C23" s="23"/>
      <c r="D23" s="16"/>
      <c r="E23" s="16"/>
      <c r="F23" s="15"/>
      <c r="G23" s="49">
        <f t="shared" si="0"/>
        <v>0</v>
      </c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3" x14ac:dyDescent="0.3">
      <c r="A24" s="22"/>
      <c r="B24" s="15"/>
      <c r="C24" s="23"/>
      <c r="D24" s="16"/>
      <c r="E24" s="16"/>
      <c r="F24" s="15"/>
      <c r="G24" s="49">
        <f t="shared" si="0"/>
        <v>0</v>
      </c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3" x14ac:dyDescent="0.3">
      <c r="A25" s="22"/>
      <c r="B25" s="15"/>
      <c r="C25" s="23"/>
      <c r="D25" s="16"/>
      <c r="E25" s="16"/>
      <c r="F25" s="15"/>
      <c r="G25" s="49">
        <f t="shared" si="0"/>
        <v>0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3" x14ac:dyDescent="0.3">
      <c r="A26" s="22"/>
      <c r="B26" s="15"/>
      <c r="C26" s="23"/>
      <c r="D26" s="16"/>
      <c r="E26" s="16"/>
      <c r="F26" s="15"/>
      <c r="G26" s="49">
        <f t="shared" si="0"/>
        <v>0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3" x14ac:dyDescent="0.3">
      <c r="A27" s="22"/>
      <c r="B27" s="15"/>
      <c r="C27" s="23"/>
      <c r="D27" s="16"/>
      <c r="E27" s="16"/>
      <c r="F27" s="15"/>
      <c r="G27" s="49">
        <f t="shared" si="0"/>
        <v>0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 x14ac:dyDescent="0.3">
      <c r="A28" s="22"/>
      <c r="B28" s="15"/>
      <c r="C28" s="23"/>
      <c r="D28" s="16"/>
      <c r="E28" s="16"/>
      <c r="F28" s="15"/>
      <c r="G28" s="49">
        <f t="shared" si="0"/>
        <v>0</v>
      </c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3" x14ac:dyDescent="0.3">
      <c r="A29" s="22"/>
      <c r="B29" s="15"/>
      <c r="C29" s="23"/>
      <c r="D29" s="16"/>
      <c r="E29" s="16"/>
      <c r="F29" s="15"/>
      <c r="G29" s="49">
        <f t="shared" si="0"/>
        <v>0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 x14ac:dyDescent="0.3">
      <c r="A30" s="22"/>
      <c r="B30" s="15"/>
      <c r="C30" s="23"/>
      <c r="D30" s="16"/>
      <c r="E30" s="16"/>
      <c r="F30" s="15"/>
      <c r="G30" s="49">
        <f t="shared" si="0"/>
        <v>0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3" x14ac:dyDescent="0.3">
      <c r="A31" s="22"/>
      <c r="B31" s="15"/>
      <c r="C31" s="23"/>
      <c r="D31" s="16"/>
      <c r="E31" s="16"/>
      <c r="F31" s="15"/>
      <c r="G31" s="49">
        <f t="shared" si="0"/>
        <v>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3" x14ac:dyDescent="0.3">
      <c r="A32" s="22"/>
      <c r="B32" s="15"/>
      <c r="C32" s="23"/>
      <c r="D32" s="16"/>
      <c r="E32" s="16"/>
      <c r="F32" s="15"/>
      <c r="G32" s="49">
        <f t="shared" si="0"/>
        <v>0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x14ac:dyDescent="0.3">
      <c r="A33" s="22"/>
      <c r="B33" s="15"/>
      <c r="C33" s="23"/>
      <c r="D33" s="16"/>
      <c r="E33" s="16"/>
      <c r="F33" s="15"/>
      <c r="G33" s="49">
        <f t="shared" si="0"/>
        <v>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x14ac:dyDescent="0.3">
      <c r="A34" s="22"/>
      <c r="B34" s="15"/>
      <c r="C34" s="23"/>
      <c r="D34" s="16"/>
      <c r="E34" s="16"/>
      <c r="F34" s="15"/>
      <c r="G34" s="49">
        <f t="shared" si="0"/>
        <v>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x14ac:dyDescent="0.3">
      <c r="A35" s="22"/>
      <c r="B35" s="15"/>
      <c r="C35" s="23"/>
      <c r="D35" s="16"/>
      <c r="E35" s="16"/>
      <c r="F35" s="15"/>
      <c r="G35" s="49">
        <f t="shared" si="0"/>
        <v>0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x14ac:dyDescent="0.3">
      <c r="A36" s="22"/>
      <c r="B36" s="15"/>
      <c r="C36" s="23"/>
      <c r="D36" s="16"/>
      <c r="E36" s="16"/>
      <c r="F36" s="15"/>
      <c r="G36" s="49">
        <f t="shared" si="0"/>
        <v>0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x14ac:dyDescent="0.3">
      <c r="A37" s="22"/>
      <c r="B37" s="15"/>
      <c r="C37" s="23"/>
      <c r="D37" s="16"/>
      <c r="E37" s="16"/>
      <c r="F37" s="15"/>
      <c r="G37" s="49">
        <f t="shared" si="0"/>
        <v>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x14ac:dyDescent="0.3"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x14ac:dyDescent="0.3">
      <c r="G39" s="25">
        <f>SUM(G2:G37)</f>
        <v>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x14ac:dyDescent="0.3">
      <c r="A40" s="56"/>
      <c r="B40" s="56"/>
      <c r="C40" s="56"/>
      <c r="D40" s="56"/>
      <c r="E40" s="56"/>
      <c r="F40" s="56"/>
      <c r="G40" s="56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x14ac:dyDescent="0.3">
      <c r="A41" s="56"/>
      <c r="B41" s="56"/>
      <c r="C41" s="56"/>
      <c r="D41" s="56"/>
      <c r="E41" s="56"/>
      <c r="F41" s="56"/>
      <c r="G41" s="56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x14ac:dyDescent="0.3">
      <c r="A42" s="56"/>
      <c r="B42" s="56"/>
      <c r="C42" s="56"/>
      <c r="D42" s="56"/>
      <c r="E42" s="56"/>
      <c r="F42" s="56"/>
      <c r="G42" s="56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x14ac:dyDescent="0.3">
      <c r="A43" s="56"/>
      <c r="B43" s="56"/>
      <c r="C43" s="56"/>
      <c r="D43" s="56"/>
      <c r="E43" s="56"/>
      <c r="F43" s="56"/>
      <c r="G43" s="56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x14ac:dyDescent="0.3">
      <c r="A44" s="56"/>
      <c r="B44" s="56"/>
      <c r="C44" s="56"/>
      <c r="D44" s="56"/>
      <c r="E44" s="56"/>
      <c r="F44" s="56"/>
      <c r="G44" s="56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x14ac:dyDescent="0.3">
      <c r="A45" s="56"/>
      <c r="B45" s="56"/>
      <c r="C45" s="56"/>
      <c r="D45" s="56"/>
      <c r="E45" s="56"/>
      <c r="F45" s="56"/>
      <c r="G45" s="56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</sheetData>
  <sheetProtection password="C7D6" sheet="1" objects="1" scenarios="1"/>
  <dataValidations disablePrompts="1" count="1">
    <dataValidation type="list" allowBlank="1" showInputMessage="1" showErrorMessage="1" sqref="C2:C37">
      <formula1>component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landscape" r:id="rId1"/>
  <ignoredErrors>
    <ignoredError sqref="G2:G3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zoomScale="70" zoomScaleNormal="70" workbookViewId="0">
      <pane xSplit="12" ySplit="1" topLeftCell="M2" activePane="bottomRight" state="frozen"/>
      <selection pane="topRight" activeCell="M1" sqref="M1"/>
      <selection pane="bottomLeft" activeCell="A2" sqref="A2"/>
      <selection pane="bottomRight" activeCell="I20" sqref="I20"/>
    </sheetView>
  </sheetViews>
  <sheetFormatPr defaultRowHeight="14.4" x14ac:dyDescent="0.3"/>
  <cols>
    <col min="1" max="1" width="15.21875" style="13" bestFit="1" customWidth="1"/>
    <col min="2" max="2" width="28" style="10" bestFit="1" customWidth="1"/>
    <col min="3" max="3" width="39.77734375" style="10" bestFit="1" customWidth="1"/>
    <col min="4" max="4" width="41.77734375" style="13" customWidth="1"/>
    <col min="5" max="5" width="15.21875" style="13" customWidth="1"/>
    <col min="6" max="6" width="17.109375" style="14" bestFit="1" customWidth="1"/>
    <col min="7" max="7" width="15.21875" style="14" customWidth="1"/>
    <col min="8" max="8" width="13.33203125" style="18" customWidth="1"/>
    <col min="9" max="9" width="13" style="18" customWidth="1"/>
    <col min="10" max="10" width="3.6640625" style="10" customWidth="1"/>
    <col min="11" max="11" width="24.6640625" style="13" customWidth="1"/>
    <col min="12" max="12" width="24.5546875" style="11" customWidth="1"/>
    <col min="13" max="22" width="8.88671875" style="10"/>
    <col min="23" max="23" width="40.21875" style="10" bestFit="1" customWidth="1"/>
    <col min="24" max="24" width="28" style="10" bestFit="1" customWidth="1"/>
    <col min="25" max="25" width="23.44140625" style="10" bestFit="1" customWidth="1"/>
    <col min="26" max="16384" width="8.88671875" style="10"/>
  </cols>
  <sheetData>
    <row r="1" spans="1:25" ht="28.8" x14ac:dyDescent="0.3">
      <c r="A1" s="26" t="s">
        <v>75</v>
      </c>
      <c r="B1" s="9" t="s">
        <v>695</v>
      </c>
      <c r="C1" s="9" t="s">
        <v>816</v>
      </c>
      <c r="D1" s="36" t="s">
        <v>71</v>
      </c>
      <c r="E1" s="37" t="s">
        <v>806</v>
      </c>
      <c r="F1" s="40" t="s">
        <v>652</v>
      </c>
      <c r="G1" s="40" t="s">
        <v>654</v>
      </c>
      <c r="H1" s="17" t="s">
        <v>116</v>
      </c>
      <c r="I1" s="17" t="s">
        <v>653</v>
      </c>
      <c r="K1" s="41" t="s">
        <v>865</v>
      </c>
      <c r="L1" s="52" t="s">
        <v>822</v>
      </c>
      <c r="M1" s="57"/>
      <c r="N1" s="57"/>
      <c r="O1" s="57"/>
      <c r="P1" s="57"/>
      <c r="Q1" s="57"/>
      <c r="W1" s="9" t="s">
        <v>73</v>
      </c>
      <c r="X1" s="9" t="s">
        <v>76</v>
      </c>
      <c r="Y1" s="9"/>
    </row>
    <row r="2" spans="1:25" x14ac:dyDescent="0.3">
      <c r="A2" s="22"/>
      <c r="B2" s="10" t="str">
        <f t="shared" ref="B2:B38" si="0">IF(ISERROR(VLOOKUP(D2,W:X,2,FALSE)),"",VLOOKUP(D2,W:X,2,FALSE))</f>
        <v/>
      </c>
      <c r="C2" s="10" t="str">
        <f t="shared" ref="C2:C38" si="1">IF(ISERROR(VLOOKUP(D2,W$2:Y$44,3,FALSE)),"",VLOOKUP(D2,W$2:Y$44,3,FALSE))</f>
        <v/>
      </c>
      <c r="D2" s="15"/>
      <c r="E2" s="16"/>
      <c r="F2" s="20"/>
      <c r="G2" s="20"/>
      <c r="H2" s="18">
        <f>IF(IF(ISERROR(VLOOKUP(CONCATENATE(C2,D2,E2),'Open Space &amp; Rec Unit Rates'!A:E,5,FALSE)),"",VLOOKUP(CONCATENATE(C2,D2,E2),'Open Space &amp; Rec Unit Rates'!A:E,5,FALSE))="",E2,IF(ISERROR(VLOOKUP(CONCATENATE(C2,D2,E2),'Open Space &amp; Rec Unit Rates'!A:E,5,FALSE)),"",VLOOKUP(CONCATENATE(C2,D2,E2),'Open Space &amp; Rec Unit Rates'!A:E,5,FALSE)))</f>
        <v>0</v>
      </c>
      <c r="I2" s="18">
        <f t="shared" ref="I2:I38" si="2">IF(ISERROR(G2*H2),"",(G2*H2))</f>
        <v>0</v>
      </c>
      <c r="K2" s="15"/>
      <c r="L2" s="51">
        <f>K2*G2</f>
        <v>0</v>
      </c>
      <c r="M2" s="57"/>
      <c r="N2" s="57"/>
      <c r="O2" s="57"/>
      <c r="P2" s="57"/>
      <c r="Q2" s="57"/>
      <c r="W2" s="10" t="s">
        <v>813</v>
      </c>
      <c r="X2" s="10" t="s">
        <v>764</v>
      </c>
      <c r="Y2" s="21" t="s">
        <v>760</v>
      </c>
    </row>
    <row r="3" spans="1:25" x14ac:dyDescent="0.3">
      <c r="A3" s="22"/>
      <c r="B3" s="10" t="str">
        <f t="shared" si="0"/>
        <v/>
      </c>
      <c r="C3" s="10" t="str">
        <f t="shared" si="1"/>
        <v/>
      </c>
      <c r="D3" s="15"/>
      <c r="E3" s="16"/>
      <c r="F3" s="20"/>
      <c r="G3" s="20"/>
      <c r="K3" s="15"/>
      <c r="L3" s="51">
        <f>K3*G3</f>
        <v>0</v>
      </c>
      <c r="M3" s="57"/>
      <c r="N3" s="57"/>
      <c r="O3" s="57"/>
      <c r="P3" s="57"/>
      <c r="Q3" s="57"/>
      <c r="W3" s="10" t="s">
        <v>786</v>
      </c>
      <c r="X3" s="10" t="s">
        <v>764</v>
      </c>
      <c r="Y3" s="21" t="s">
        <v>759</v>
      </c>
    </row>
    <row r="4" spans="1:25" x14ac:dyDescent="0.3">
      <c r="A4" s="22"/>
      <c r="B4" s="10" t="str">
        <f t="shared" si="0"/>
        <v/>
      </c>
      <c r="C4" s="10" t="str">
        <f t="shared" si="1"/>
        <v/>
      </c>
      <c r="D4" s="15"/>
      <c r="E4" s="16"/>
      <c r="F4" s="20"/>
      <c r="G4" s="20"/>
      <c r="H4" s="18">
        <f>IF(IF(ISERROR(VLOOKUP(CONCATENATE(C4,D4,E4),'Open Space &amp; Rec Unit Rates'!A:E,5,FALSE)),"",VLOOKUP(CONCATENATE(C4,D4,E4),'Open Space &amp; Rec Unit Rates'!A:E,5,FALSE))="",E4,IF(ISERROR(VLOOKUP(CONCATENATE(C4,D4,E4),'Open Space &amp; Rec Unit Rates'!A:E,5,FALSE)),"",VLOOKUP(CONCATENATE(C4,D4,E4),'Open Space &amp; Rec Unit Rates'!A:E,5,FALSE)))</f>
        <v>0</v>
      </c>
      <c r="I4" s="18">
        <f t="shared" si="2"/>
        <v>0</v>
      </c>
      <c r="K4" s="15"/>
      <c r="L4" s="51">
        <f t="shared" ref="L4:L38" si="3">K4*G4</f>
        <v>0</v>
      </c>
      <c r="M4" s="57"/>
      <c r="N4" s="57"/>
      <c r="O4" s="57"/>
      <c r="P4" s="57"/>
      <c r="Q4" s="57"/>
      <c r="W4" s="10" t="s">
        <v>768</v>
      </c>
      <c r="X4" s="10" t="s">
        <v>764</v>
      </c>
      <c r="Y4" s="21" t="s">
        <v>757</v>
      </c>
    </row>
    <row r="5" spans="1:25" x14ac:dyDescent="0.3">
      <c r="A5" s="22"/>
      <c r="B5" s="10" t="str">
        <f t="shared" si="0"/>
        <v/>
      </c>
      <c r="C5" s="10" t="str">
        <f t="shared" si="1"/>
        <v/>
      </c>
      <c r="D5" s="15"/>
      <c r="E5" s="16"/>
      <c r="F5" s="20"/>
      <c r="G5" s="20"/>
      <c r="H5" s="18">
        <f>IF(IF(ISERROR(VLOOKUP(CONCATENATE(C5,D5,E5),'Open Space &amp; Rec Unit Rates'!A:E,5,FALSE)),"",VLOOKUP(CONCATENATE(C5,D5,E5),'Open Space &amp; Rec Unit Rates'!A:E,5,FALSE))="",E5,IF(ISERROR(VLOOKUP(CONCATENATE(C5,D5,E5),'Open Space &amp; Rec Unit Rates'!A:E,5,FALSE)),"",VLOOKUP(CONCATENATE(C5,D5,E5),'Open Space &amp; Rec Unit Rates'!A:E,5,FALSE)))</f>
        <v>0</v>
      </c>
      <c r="I5" s="18">
        <f t="shared" si="2"/>
        <v>0</v>
      </c>
      <c r="K5" s="15"/>
      <c r="L5" s="51">
        <f t="shared" si="3"/>
        <v>0</v>
      </c>
      <c r="M5" s="57"/>
      <c r="N5" s="57"/>
      <c r="O5" s="57"/>
      <c r="P5" s="57"/>
      <c r="Q5" s="57"/>
      <c r="W5" s="10" t="s">
        <v>787</v>
      </c>
      <c r="X5" s="10" t="s">
        <v>764</v>
      </c>
      <c r="Y5" s="21" t="s">
        <v>759</v>
      </c>
    </row>
    <row r="6" spans="1:25" x14ac:dyDescent="0.3">
      <c r="A6" s="22"/>
      <c r="B6" s="10" t="str">
        <f t="shared" si="0"/>
        <v/>
      </c>
      <c r="C6" s="10" t="str">
        <f t="shared" si="1"/>
        <v/>
      </c>
      <c r="D6" s="15"/>
      <c r="E6" s="16"/>
      <c r="F6" s="20"/>
      <c r="G6" s="20"/>
      <c r="H6" s="18">
        <f>IF(IF(ISERROR(VLOOKUP(CONCATENATE(C6,D6,E6),'Open Space &amp; Rec Unit Rates'!A:E,5,FALSE)),"",VLOOKUP(CONCATENATE(C6,D6,E6),'Open Space &amp; Rec Unit Rates'!A:E,5,FALSE))="",E6,IF(ISERROR(VLOOKUP(CONCATENATE(C6,D6,E6),'Open Space &amp; Rec Unit Rates'!A:E,5,FALSE)),"",VLOOKUP(CONCATENATE(C6,D6,E6),'Open Space &amp; Rec Unit Rates'!A:E,5,FALSE)))</f>
        <v>0</v>
      </c>
      <c r="I6" s="18">
        <f t="shared" si="2"/>
        <v>0</v>
      </c>
      <c r="K6" s="15"/>
      <c r="L6" s="51">
        <f t="shared" si="3"/>
        <v>0</v>
      </c>
      <c r="M6" s="57"/>
      <c r="N6" s="57"/>
      <c r="O6" s="57"/>
      <c r="P6" s="57"/>
      <c r="Q6" s="57"/>
      <c r="W6" s="10" t="s">
        <v>798</v>
      </c>
      <c r="X6" s="10" t="s">
        <v>764</v>
      </c>
      <c r="Y6" s="21" t="s">
        <v>760</v>
      </c>
    </row>
    <row r="7" spans="1:25" x14ac:dyDescent="0.3">
      <c r="A7" s="22"/>
      <c r="B7" s="10" t="str">
        <f t="shared" si="0"/>
        <v/>
      </c>
      <c r="C7" s="10" t="str">
        <f t="shared" si="1"/>
        <v/>
      </c>
      <c r="D7" s="15"/>
      <c r="E7" s="16"/>
      <c r="F7" s="20"/>
      <c r="G7" s="20"/>
      <c r="H7" s="18">
        <f>IF(IF(ISERROR(VLOOKUP(CONCATENATE(C7,D7,E7),'Open Space &amp; Rec Unit Rates'!A:E,5,FALSE)),"",VLOOKUP(CONCATENATE(C7,D7,E7),'Open Space &amp; Rec Unit Rates'!A:E,5,FALSE))="",E7,IF(ISERROR(VLOOKUP(CONCATENATE(C7,D7,E7),'Open Space &amp; Rec Unit Rates'!A:E,5,FALSE)),"",VLOOKUP(CONCATENATE(C7,D7,E7),'Open Space &amp; Rec Unit Rates'!A:E,5,FALSE)))</f>
        <v>0</v>
      </c>
      <c r="I7" s="18">
        <f t="shared" si="2"/>
        <v>0</v>
      </c>
      <c r="K7" s="15"/>
      <c r="L7" s="51">
        <f t="shared" si="3"/>
        <v>0</v>
      </c>
      <c r="M7" s="57"/>
      <c r="N7" s="57"/>
      <c r="O7" s="57"/>
      <c r="P7" s="57"/>
      <c r="Q7" s="57"/>
      <c r="W7" s="10" t="s">
        <v>769</v>
      </c>
      <c r="X7" s="10" t="s">
        <v>764</v>
      </c>
      <c r="Y7" s="21" t="s">
        <v>757</v>
      </c>
    </row>
    <row r="8" spans="1:25" x14ac:dyDescent="0.3">
      <c r="A8" s="22"/>
      <c r="B8" s="10" t="str">
        <f t="shared" si="0"/>
        <v/>
      </c>
      <c r="C8" s="10" t="str">
        <f t="shared" si="1"/>
        <v/>
      </c>
      <c r="D8" s="15"/>
      <c r="E8" s="16"/>
      <c r="F8" s="20"/>
      <c r="G8" s="20"/>
      <c r="H8" s="18">
        <f>IF(IF(ISERROR(VLOOKUP(CONCATENATE(C8,D8,E8),'Open Space &amp; Rec Unit Rates'!A:E,5,FALSE)),"",VLOOKUP(CONCATENATE(C8,D8,E8),'Open Space &amp; Rec Unit Rates'!A:E,5,FALSE))="",E8,IF(ISERROR(VLOOKUP(CONCATENATE(C8,D8,E8),'Open Space &amp; Rec Unit Rates'!A:E,5,FALSE)),"",VLOOKUP(CONCATENATE(C8,D8,E8),'Open Space &amp; Rec Unit Rates'!A:E,5,FALSE)))</f>
        <v>0</v>
      </c>
      <c r="I8" s="18">
        <f t="shared" si="2"/>
        <v>0</v>
      </c>
      <c r="K8" s="15"/>
      <c r="L8" s="51">
        <f t="shared" si="3"/>
        <v>0</v>
      </c>
      <c r="M8" s="57"/>
      <c r="N8" s="57"/>
      <c r="O8" s="57"/>
      <c r="P8" s="57"/>
      <c r="Q8" s="57"/>
      <c r="W8" s="10" t="s">
        <v>770</v>
      </c>
      <c r="X8" s="10" t="s">
        <v>764</v>
      </c>
      <c r="Y8" s="21" t="s">
        <v>757</v>
      </c>
    </row>
    <row r="9" spans="1:25" x14ac:dyDescent="0.3">
      <c r="A9" s="22"/>
      <c r="B9" s="10" t="str">
        <f t="shared" si="0"/>
        <v/>
      </c>
      <c r="C9" s="10" t="str">
        <f t="shared" si="1"/>
        <v/>
      </c>
      <c r="D9" s="15"/>
      <c r="E9" s="16"/>
      <c r="F9" s="20"/>
      <c r="G9" s="20"/>
      <c r="H9" s="18">
        <f>IF(IF(ISERROR(VLOOKUP(CONCATENATE(C9,D9,E9),'Open Space &amp; Rec Unit Rates'!A:E,5,FALSE)),"",VLOOKUP(CONCATENATE(C9,D9,E9),'Open Space &amp; Rec Unit Rates'!A:E,5,FALSE))="",E9,IF(ISERROR(VLOOKUP(CONCATENATE(C9,D9,E9),'Open Space &amp; Rec Unit Rates'!A:E,5,FALSE)),"",VLOOKUP(CONCATENATE(C9,D9,E9),'Open Space &amp; Rec Unit Rates'!A:E,5,FALSE)))</f>
        <v>0</v>
      </c>
      <c r="I9" s="18">
        <f t="shared" si="2"/>
        <v>0</v>
      </c>
      <c r="K9" s="15"/>
      <c r="L9" s="51">
        <f t="shared" si="3"/>
        <v>0</v>
      </c>
      <c r="M9" s="57"/>
      <c r="N9" s="57"/>
      <c r="O9" s="57"/>
      <c r="P9" s="57"/>
      <c r="Q9" s="57"/>
      <c r="W9" s="10" t="s">
        <v>804</v>
      </c>
      <c r="X9" s="10" t="s">
        <v>764</v>
      </c>
      <c r="Y9" s="21" t="s">
        <v>762</v>
      </c>
    </row>
    <row r="10" spans="1:25" x14ac:dyDescent="0.3">
      <c r="A10" s="22"/>
      <c r="B10" s="10" t="str">
        <f t="shared" si="0"/>
        <v/>
      </c>
      <c r="C10" s="10" t="str">
        <f t="shared" si="1"/>
        <v/>
      </c>
      <c r="D10" s="15"/>
      <c r="E10" s="16"/>
      <c r="F10" s="20"/>
      <c r="G10" s="20"/>
      <c r="H10" s="18">
        <f>IF(IF(ISERROR(VLOOKUP(CONCATENATE(C10,D10,E10),'Open Space &amp; Rec Unit Rates'!A:E,5,FALSE)),"",VLOOKUP(CONCATENATE(C10,D10,E10),'Open Space &amp; Rec Unit Rates'!A:E,5,FALSE))="",E10,IF(ISERROR(VLOOKUP(CONCATENATE(C10,D10,E10),'Open Space &amp; Rec Unit Rates'!A:E,5,FALSE)),"",VLOOKUP(CONCATENATE(C10,D10,E10),'Open Space &amp; Rec Unit Rates'!A:E,5,FALSE)))</f>
        <v>0</v>
      </c>
      <c r="I10" s="18">
        <f t="shared" si="2"/>
        <v>0</v>
      </c>
      <c r="K10" s="15"/>
      <c r="L10" s="51">
        <f t="shared" si="3"/>
        <v>0</v>
      </c>
      <c r="M10" s="57"/>
      <c r="N10" s="57"/>
      <c r="O10" s="57"/>
      <c r="P10" s="57"/>
      <c r="Q10" s="57"/>
      <c r="W10" s="10" t="s">
        <v>799</v>
      </c>
      <c r="X10" s="10" t="s">
        <v>764</v>
      </c>
      <c r="Y10" s="21" t="s">
        <v>760</v>
      </c>
    </row>
    <row r="11" spans="1:25" x14ac:dyDescent="0.3">
      <c r="A11" s="22"/>
      <c r="B11" s="10" t="str">
        <f t="shared" si="0"/>
        <v/>
      </c>
      <c r="C11" s="10" t="str">
        <f t="shared" si="1"/>
        <v/>
      </c>
      <c r="D11" s="15"/>
      <c r="E11" s="16"/>
      <c r="F11" s="20"/>
      <c r="G11" s="20"/>
      <c r="H11" s="18">
        <f>IF(IF(ISERROR(VLOOKUP(CONCATENATE(C11,D11,E11),'Open Space &amp; Rec Unit Rates'!A:E,5,FALSE)),"",VLOOKUP(CONCATENATE(C11,D11,E11),'Open Space &amp; Rec Unit Rates'!A:E,5,FALSE))="",E11,IF(ISERROR(VLOOKUP(CONCATENATE(C11,D11,E11),'Open Space &amp; Rec Unit Rates'!A:E,5,FALSE)),"",VLOOKUP(CONCATENATE(C11,D11,E11),'Open Space &amp; Rec Unit Rates'!A:E,5,FALSE)))</f>
        <v>0</v>
      </c>
      <c r="I11" s="18">
        <f t="shared" si="2"/>
        <v>0</v>
      </c>
      <c r="K11" s="15"/>
      <c r="L11" s="51">
        <f t="shared" si="3"/>
        <v>0</v>
      </c>
      <c r="M11" s="57"/>
      <c r="N11" s="57"/>
      <c r="O11" s="57"/>
      <c r="P11" s="57"/>
      <c r="Q11" s="57"/>
      <c r="W11" s="10" t="s">
        <v>794</v>
      </c>
      <c r="X11" s="10" t="s">
        <v>764</v>
      </c>
      <c r="Y11" s="21" t="s">
        <v>759</v>
      </c>
    </row>
    <row r="12" spans="1:25" x14ac:dyDescent="0.3">
      <c r="A12" s="22"/>
      <c r="B12" s="10" t="str">
        <f t="shared" si="0"/>
        <v/>
      </c>
      <c r="C12" s="10" t="str">
        <f t="shared" si="1"/>
        <v/>
      </c>
      <c r="D12" s="15"/>
      <c r="E12" s="16"/>
      <c r="F12" s="20"/>
      <c r="G12" s="20"/>
      <c r="H12" s="18">
        <f>IF(IF(ISERROR(VLOOKUP(CONCATENATE(C12,D12,E12),'Open Space &amp; Rec Unit Rates'!A:E,5,FALSE)),"",VLOOKUP(CONCATENATE(C12,D12,E12),'Open Space &amp; Rec Unit Rates'!A:E,5,FALSE))="",E12,IF(ISERROR(VLOOKUP(CONCATENATE(C12,D12,E12),'Open Space &amp; Rec Unit Rates'!A:E,5,FALSE)),"",VLOOKUP(CONCATENATE(C12,D12,E12),'Open Space &amp; Rec Unit Rates'!A:E,5,FALSE)))</f>
        <v>0</v>
      </c>
      <c r="I12" s="18">
        <f t="shared" si="2"/>
        <v>0</v>
      </c>
      <c r="K12" s="15"/>
      <c r="L12" s="51">
        <f t="shared" si="3"/>
        <v>0</v>
      </c>
      <c r="M12" s="57"/>
      <c r="N12" s="57"/>
      <c r="O12" s="57"/>
      <c r="P12" s="57"/>
      <c r="Q12" s="57"/>
      <c r="W12" s="10" t="s">
        <v>771</v>
      </c>
      <c r="X12" s="10" t="s">
        <v>764</v>
      </c>
      <c r="Y12" s="21" t="s">
        <v>757</v>
      </c>
    </row>
    <row r="13" spans="1:25" x14ac:dyDescent="0.3">
      <c r="A13" s="22"/>
      <c r="B13" s="10" t="str">
        <f t="shared" si="0"/>
        <v/>
      </c>
      <c r="C13" s="10" t="str">
        <f t="shared" si="1"/>
        <v/>
      </c>
      <c r="D13" s="15"/>
      <c r="E13" s="16"/>
      <c r="F13" s="20"/>
      <c r="G13" s="20"/>
      <c r="H13" s="18">
        <f>IF(IF(ISERROR(VLOOKUP(CONCATENATE(C13,D13,E13),'Open Space &amp; Rec Unit Rates'!A:E,5,FALSE)),"",VLOOKUP(CONCATENATE(C13,D13,E13),'Open Space &amp; Rec Unit Rates'!A:E,5,FALSE))="",E13,IF(ISERROR(VLOOKUP(CONCATENATE(C13,D13,E13),'Open Space &amp; Rec Unit Rates'!A:E,5,FALSE)),"",VLOOKUP(CONCATENATE(C13,D13,E13),'Open Space &amp; Rec Unit Rates'!A:E,5,FALSE)))</f>
        <v>0</v>
      </c>
      <c r="I13" s="18">
        <f t="shared" si="2"/>
        <v>0</v>
      </c>
      <c r="K13" s="15"/>
      <c r="L13" s="51">
        <f t="shared" si="3"/>
        <v>0</v>
      </c>
      <c r="M13" s="57"/>
      <c r="N13" s="57"/>
      <c r="O13" s="57"/>
      <c r="P13" s="57"/>
      <c r="Q13" s="57"/>
      <c r="W13" s="10" t="s">
        <v>765</v>
      </c>
      <c r="X13" s="10" t="s">
        <v>764</v>
      </c>
      <c r="Y13" s="21" t="s">
        <v>755</v>
      </c>
    </row>
    <row r="14" spans="1:25" x14ac:dyDescent="0.3">
      <c r="A14" s="22"/>
      <c r="B14" s="10" t="str">
        <f t="shared" si="0"/>
        <v/>
      </c>
      <c r="C14" s="10" t="str">
        <f t="shared" si="1"/>
        <v/>
      </c>
      <c r="D14" s="15"/>
      <c r="E14" s="16"/>
      <c r="F14" s="20"/>
      <c r="G14" s="20"/>
      <c r="H14" s="18">
        <f>IF(IF(ISERROR(VLOOKUP(CONCATENATE(C14,D14,E14),'Open Space &amp; Rec Unit Rates'!A:E,5,FALSE)),"",VLOOKUP(CONCATENATE(C14,D14,E14),'Open Space &amp; Rec Unit Rates'!A:E,5,FALSE))="",E14,IF(ISERROR(VLOOKUP(CONCATENATE(C14,D14,E14),'Open Space &amp; Rec Unit Rates'!A:E,5,FALSE)),"",VLOOKUP(CONCATENATE(C14,D14,E14),'Open Space &amp; Rec Unit Rates'!A:E,5,FALSE)))</f>
        <v>0</v>
      </c>
      <c r="I14" s="18">
        <f t="shared" si="2"/>
        <v>0</v>
      </c>
      <c r="K14" s="15"/>
      <c r="L14" s="51">
        <f t="shared" si="3"/>
        <v>0</v>
      </c>
      <c r="M14" s="57"/>
      <c r="N14" s="57"/>
      <c r="O14" s="57"/>
      <c r="P14" s="57"/>
      <c r="Q14" s="57"/>
      <c r="W14" s="10" t="s">
        <v>772</v>
      </c>
      <c r="X14" s="10" t="s">
        <v>764</v>
      </c>
      <c r="Y14" s="21" t="s">
        <v>757</v>
      </c>
    </row>
    <row r="15" spans="1:25" x14ac:dyDescent="0.3">
      <c r="A15" s="22"/>
      <c r="B15" s="10" t="str">
        <f t="shared" si="0"/>
        <v/>
      </c>
      <c r="C15" s="10" t="str">
        <f t="shared" si="1"/>
        <v/>
      </c>
      <c r="D15" s="15"/>
      <c r="E15" s="16"/>
      <c r="F15" s="20"/>
      <c r="G15" s="20"/>
      <c r="H15" s="18">
        <f>IF(IF(ISERROR(VLOOKUP(CONCATENATE(C15,D15,E15),'Open Space &amp; Rec Unit Rates'!A:E,5,FALSE)),"",VLOOKUP(CONCATENATE(C15,D15,E15),'Open Space &amp; Rec Unit Rates'!A:E,5,FALSE))="",E15,IF(ISERROR(VLOOKUP(CONCATENATE(C15,D15,E15),'Open Space &amp; Rec Unit Rates'!A:E,5,FALSE)),"",VLOOKUP(CONCATENATE(C15,D15,E15),'Open Space &amp; Rec Unit Rates'!A:E,5,FALSE)))</f>
        <v>0</v>
      </c>
      <c r="I15" s="18">
        <f t="shared" si="2"/>
        <v>0</v>
      </c>
      <c r="K15" s="15"/>
      <c r="L15" s="51">
        <f t="shared" si="3"/>
        <v>0</v>
      </c>
      <c r="M15" s="57"/>
      <c r="N15" s="57"/>
      <c r="O15" s="57"/>
      <c r="P15" s="57"/>
      <c r="Q15" s="57"/>
      <c r="W15" s="10" t="s">
        <v>800</v>
      </c>
      <c r="X15" s="10" t="s">
        <v>764</v>
      </c>
      <c r="Y15" s="21" t="s">
        <v>760</v>
      </c>
    </row>
    <row r="16" spans="1:25" x14ac:dyDescent="0.3">
      <c r="A16" s="22"/>
      <c r="B16" s="10" t="str">
        <f t="shared" si="0"/>
        <v/>
      </c>
      <c r="C16" s="10" t="str">
        <f t="shared" si="1"/>
        <v/>
      </c>
      <c r="D16" s="15"/>
      <c r="E16" s="16"/>
      <c r="F16" s="20"/>
      <c r="G16" s="20"/>
      <c r="H16" s="18">
        <f>IF(IF(ISERROR(VLOOKUP(CONCATENATE(C16,D16,E16),'Open Space &amp; Rec Unit Rates'!A:E,5,FALSE)),"",VLOOKUP(CONCATENATE(C16,D16,E16),'Open Space &amp; Rec Unit Rates'!A:E,5,FALSE))="",E16,IF(ISERROR(VLOOKUP(CONCATENATE(C16,D16,E16),'Open Space &amp; Rec Unit Rates'!A:E,5,FALSE)),"",VLOOKUP(CONCATENATE(C16,D16,E16),'Open Space &amp; Rec Unit Rates'!A:E,5,FALSE)))</f>
        <v>0</v>
      </c>
      <c r="I16" s="18">
        <f t="shared" si="2"/>
        <v>0</v>
      </c>
      <c r="K16" s="15"/>
      <c r="L16" s="51">
        <f t="shared" si="3"/>
        <v>0</v>
      </c>
      <c r="M16" s="57"/>
      <c r="N16" s="57"/>
      <c r="O16" s="57"/>
      <c r="P16" s="57"/>
      <c r="Q16" s="57"/>
      <c r="W16" s="10" t="s">
        <v>802</v>
      </c>
      <c r="X16" s="10" t="s">
        <v>764</v>
      </c>
      <c r="Y16" s="21" t="s">
        <v>762</v>
      </c>
    </row>
    <row r="17" spans="1:25" x14ac:dyDescent="0.3">
      <c r="A17" s="22"/>
      <c r="B17" s="10" t="str">
        <f t="shared" si="0"/>
        <v/>
      </c>
      <c r="C17" s="10" t="str">
        <f t="shared" si="1"/>
        <v/>
      </c>
      <c r="D17" s="15"/>
      <c r="E17" s="16"/>
      <c r="F17" s="20"/>
      <c r="G17" s="20"/>
      <c r="H17" s="18">
        <f>IF(IF(ISERROR(VLOOKUP(CONCATENATE(C17,D17,E17),'Open Space &amp; Rec Unit Rates'!A:E,5,FALSE)),"",VLOOKUP(CONCATENATE(C17,D17,E17),'Open Space &amp; Rec Unit Rates'!A:E,5,FALSE))="",E17,IF(ISERROR(VLOOKUP(CONCATENATE(C17,D17,E17),'Open Space &amp; Rec Unit Rates'!A:E,5,FALSE)),"",VLOOKUP(CONCATENATE(C17,D17,E17),'Open Space &amp; Rec Unit Rates'!A:E,5,FALSE)))</f>
        <v>0</v>
      </c>
      <c r="I17" s="18">
        <f t="shared" si="2"/>
        <v>0</v>
      </c>
      <c r="K17" s="15"/>
      <c r="L17" s="51">
        <f t="shared" si="3"/>
        <v>0</v>
      </c>
      <c r="M17" s="57"/>
      <c r="N17" s="57"/>
      <c r="O17" s="57"/>
      <c r="P17" s="57"/>
      <c r="Q17" s="57"/>
      <c r="W17" s="10" t="s">
        <v>766</v>
      </c>
      <c r="X17" s="10" t="s">
        <v>764</v>
      </c>
      <c r="Y17" s="21" t="s">
        <v>755</v>
      </c>
    </row>
    <row r="18" spans="1:25" x14ac:dyDescent="0.3">
      <c r="A18" s="22"/>
      <c r="B18" s="10" t="str">
        <f t="shared" si="0"/>
        <v/>
      </c>
      <c r="C18" s="10" t="str">
        <f t="shared" si="1"/>
        <v/>
      </c>
      <c r="D18" s="15"/>
      <c r="E18" s="16"/>
      <c r="F18" s="20"/>
      <c r="G18" s="20"/>
      <c r="H18" s="18">
        <f>IF(IF(ISERROR(VLOOKUP(CONCATENATE(C18,D18,E18),'Open Space &amp; Rec Unit Rates'!A:E,5,FALSE)),"",VLOOKUP(CONCATENATE(C18,D18,E18),'Open Space &amp; Rec Unit Rates'!A:E,5,FALSE))="",E18,IF(ISERROR(VLOOKUP(CONCATENATE(C18,D18,E18),'Open Space &amp; Rec Unit Rates'!A:E,5,FALSE)),"",VLOOKUP(CONCATENATE(C18,D18,E18),'Open Space &amp; Rec Unit Rates'!A:E,5,FALSE)))</f>
        <v>0</v>
      </c>
      <c r="I18" s="18">
        <f t="shared" si="2"/>
        <v>0</v>
      </c>
      <c r="K18" s="15"/>
      <c r="L18" s="51">
        <f t="shared" si="3"/>
        <v>0</v>
      </c>
      <c r="M18" s="57"/>
      <c r="N18" s="57"/>
      <c r="O18" s="57"/>
      <c r="P18" s="57"/>
      <c r="Q18" s="57"/>
      <c r="W18" s="10" t="s">
        <v>783</v>
      </c>
      <c r="X18" s="10" t="s">
        <v>764</v>
      </c>
      <c r="Y18" s="21" t="s">
        <v>758</v>
      </c>
    </row>
    <row r="19" spans="1:25" x14ac:dyDescent="0.3">
      <c r="A19" s="22"/>
      <c r="B19" s="10" t="str">
        <f t="shared" si="0"/>
        <v/>
      </c>
      <c r="C19" s="10" t="str">
        <f t="shared" si="1"/>
        <v/>
      </c>
      <c r="D19" s="15"/>
      <c r="E19" s="16"/>
      <c r="F19" s="20"/>
      <c r="G19" s="20"/>
      <c r="H19" s="18">
        <f>IF(IF(ISERROR(VLOOKUP(CONCATENATE(C19,D19,E19),'Open Space &amp; Rec Unit Rates'!A:E,5,FALSE)),"",VLOOKUP(CONCATENATE(C19,D19,E19),'Open Space &amp; Rec Unit Rates'!A:E,5,FALSE))="",E19,IF(ISERROR(VLOOKUP(CONCATENATE(C19,D19,E19),'Open Space &amp; Rec Unit Rates'!A:E,5,FALSE)),"",VLOOKUP(CONCATENATE(C19,D19,E19),'Open Space &amp; Rec Unit Rates'!A:E,5,FALSE)))</f>
        <v>0</v>
      </c>
      <c r="I19" s="18">
        <f t="shared" si="2"/>
        <v>0</v>
      </c>
      <c r="K19" s="15"/>
      <c r="L19" s="51">
        <f t="shared" si="3"/>
        <v>0</v>
      </c>
      <c r="M19" s="57"/>
      <c r="N19" s="57"/>
      <c r="O19" s="57"/>
      <c r="P19" s="57"/>
      <c r="Q19" s="57"/>
      <c r="W19" s="10" t="s">
        <v>793</v>
      </c>
      <c r="X19" s="10" t="s">
        <v>764</v>
      </c>
      <c r="Y19" s="21" t="s">
        <v>759</v>
      </c>
    </row>
    <row r="20" spans="1:25" x14ac:dyDescent="0.3">
      <c r="A20" s="22"/>
      <c r="B20" s="10" t="str">
        <f t="shared" si="0"/>
        <v/>
      </c>
      <c r="C20" s="10" t="str">
        <f t="shared" si="1"/>
        <v/>
      </c>
      <c r="D20" s="15"/>
      <c r="E20" s="16"/>
      <c r="F20" s="20"/>
      <c r="G20" s="20"/>
      <c r="H20" s="18">
        <f>IF(IF(ISERROR(VLOOKUP(CONCATENATE(C20,D20,E20),'Open Space &amp; Rec Unit Rates'!A:E,5,FALSE)),"",VLOOKUP(CONCATENATE(C20,D20,E20),'Open Space &amp; Rec Unit Rates'!A:E,5,FALSE))="",E20,IF(ISERROR(VLOOKUP(CONCATENATE(C20,D20,E20),'Open Space &amp; Rec Unit Rates'!A:E,5,FALSE)),"",VLOOKUP(CONCATENATE(C20,D20,E20),'Open Space &amp; Rec Unit Rates'!A:E,5,FALSE)))</f>
        <v>0</v>
      </c>
      <c r="I20" s="18">
        <f t="shared" si="2"/>
        <v>0</v>
      </c>
      <c r="K20" s="15"/>
      <c r="L20" s="51">
        <f t="shared" si="3"/>
        <v>0</v>
      </c>
      <c r="M20" s="57"/>
      <c r="N20" s="57"/>
      <c r="O20" s="57"/>
      <c r="P20" s="57"/>
      <c r="Q20" s="57"/>
      <c r="W20" s="10" t="s">
        <v>814</v>
      </c>
      <c r="X20" s="10" t="s">
        <v>764</v>
      </c>
      <c r="Y20" s="21" t="s">
        <v>756</v>
      </c>
    </row>
    <row r="21" spans="1:25" x14ac:dyDescent="0.3">
      <c r="A21" s="22"/>
      <c r="B21" s="10" t="str">
        <f t="shared" si="0"/>
        <v/>
      </c>
      <c r="C21" s="10" t="str">
        <f t="shared" si="1"/>
        <v/>
      </c>
      <c r="D21" s="15"/>
      <c r="E21" s="16"/>
      <c r="F21" s="20"/>
      <c r="G21" s="20"/>
      <c r="H21" s="18">
        <f>IF(IF(ISERROR(VLOOKUP(CONCATENATE(C21,D21,E21),'Open Space &amp; Rec Unit Rates'!A:E,5,FALSE)),"",VLOOKUP(CONCATENATE(C21,D21,E21),'Open Space &amp; Rec Unit Rates'!A:E,5,FALSE))="",E21,IF(ISERROR(VLOOKUP(CONCATENATE(C21,D21,E21),'Open Space &amp; Rec Unit Rates'!A:E,5,FALSE)),"",VLOOKUP(CONCATENATE(C21,D21,E21),'Open Space &amp; Rec Unit Rates'!A:E,5,FALSE)))</f>
        <v>0</v>
      </c>
      <c r="I21" s="18">
        <f t="shared" si="2"/>
        <v>0</v>
      </c>
      <c r="K21" s="15"/>
      <c r="L21" s="51">
        <f t="shared" si="3"/>
        <v>0</v>
      </c>
      <c r="M21" s="57"/>
      <c r="N21" s="57"/>
      <c r="O21" s="57"/>
      <c r="P21" s="57"/>
      <c r="Q21" s="57"/>
      <c r="W21" s="10" t="s">
        <v>815</v>
      </c>
      <c r="X21" s="10" t="s">
        <v>764</v>
      </c>
      <c r="Y21" s="21" t="s">
        <v>756</v>
      </c>
    </row>
    <row r="22" spans="1:25" x14ac:dyDescent="0.3">
      <c r="A22" s="22"/>
      <c r="B22" s="10" t="str">
        <f t="shared" si="0"/>
        <v/>
      </c>
      <c r="C22" s="10" t="str">
        <f t="shared" si="1"/>
        <v/>
      </c>
      <c r="D22" s="15"/>
      <c r="E22" s="16"/>
      <c r="F22" s="20"/>
      <c r="G22" s="20"/>
      <c r="H22" s="18">
        <f>IF(IF(ISERROR(VLOOKUP(CONCATENATE(C22,D22,E22),'Open Space &amp; Rec Unit Rates'!A:E,5,FALSE)),"",VLOOKUP(CONCATENATE(C22,D22,E22),'Open Space &amp; Rec Unit Rates'!A:E,5,FALSE))="",E22,IF(ISERROR(VLOOKUP(CONCATENATE(C22,D22,E22),'Open Space &amp; Rec Unit Rates'!A:E,5,FALSE)),"",VLOOKUP(CONCATENATE(C22,D22,E22),'Open Space &amp; Rec Unit Rates'!A:E,5,FALSE)))</f>
        <v>0</v>
      </c>
      <c r="I22" s="18">
        <f t="shared" si="2"/>
        <v>0</v>
      </c>
      <c r="K22" s="15"/>
      <c r="L22" s="51">
        <f t="shared" si="3"/>
        <v>0</v>
      </c>
      <c r="M22" s="57"/>
      <c r="N22" s="57"/>
      <c r="O22" s="57"/>
      <c r="P22" s="57"/>
      <c r="Q22" s="57"/>
      <c r="W22" s="10" t="s">
        <v>790</v>
      </c>
      <c r="X22" s="10" t="s">
        <v>764</v>
      </c>
      <c r="Y22" s="21" t="s">
        <v>759</v>
      </c>
    </row>
    <row r="23" spans="1:25" x14ac:dyDescent="0.3">
      <c r="A23" s="22"/>
      <c r="B23" s="10" t="str">
        <f t="shared" si="0"/>
        <v/>
      </c>
      <c r="C23" s="10" t="str">
        <f t="shared" si="1"/>
        <v/>
      </c>
      <c r="D23" s="15"/>
      <c r="E23" s="16"/>
      <c r="F23" s="20"/>
      <c r="G23" s="20"/>
      <c r="H23" s="18">
        <f>IF(IF(ISERROR(VLOOKUP(CONCATENATE(C23,D23,E23),'Open Space &amp; Rec Unit Rates'!A:E,5,FALSE)),"",VLOOKUP(CONCATENATE(C23,D23,E23),'Open Space &amp; Rec Unit Rates'!A:E,5,FALSE))="",E23,IF(ISERROR(VLOOKUP(CONCATENATE(C23,D23,E23),'Open Space &amp; Rec Unit Rates'!A:E,5,FALSE)),"",VLOOKUP(CONCATENATE(C23,D23,E23),'Open Space &amp; Rec Unit Rates'!A:E,5,FALSE)))</f>
        <v>0</v>
      </c>
      <c r="I23" s="18">
        <f t="shared" si="2"/>
        <v>0</v>
      </c>
      <c r="K23" s="15"/>
      <c r="L23" s="51">
        <f t="shared" si="3"/>
        <v>0</v>
      </c>
      <c r="M23" s="57"/>
      <c r="N23" s="57"/>
      <c r="O23" s="57"/>
      <c r="P23" s="57"/>
      <c r="Q23" s="57"/>
      <c r="W23" s="10" t="s">
        <v>785</v>
      </c>
      <c r="X23" s="10" t="s">
        <v>764</v>
      </c>
      <c r="Y23" s="21" t="s">
        <v>758</v>
      </c>
    </row>
    <row r="24" spans="1:25" x14ac:dyDescent="0.3">
      <c r="A24" s="22"/>
      <c r="B24" s="10" t="str">
        <f t="shared" si="0"/>
        <v/>
      </c>
      <c r="C24" s="10" t="str">
        <f t="shared" si="1"/>
        <v/>
      </c>
      <c r="D24" s="15"/>
      <c r="E24" s="16"/>
      <c r="F24" s="20"/>
      <c r="G24" s="20"/>
      <c r="H24" s="18">
        <f>IF(IF(ISERROR(VLOOKUP(CONCATENATE(C24,D24,E24),'Open Space &amp; Rec Unit Rates'!A:E,5,FALSE)),"",VLOOKUP(CONCATENATE(C24,D24,E24),'Open Space &amp; Rec Unit Rates'!A:E,5,FALSE))="",E24,IF(ISERROR(VLOOKUP(CONCATENATE(C24,D24,E24),'Open Space &amp; Rec Unit Rates'!A:E,5,FALSE)),"",VLOOKUP(CONCATENATE(C24,D24,E24),'Open Space &amp; Rec Unit Rates'!A:E,5,FALSE)))</f>
        <v>0</v>
      </c>
      <c r="I24" s="18">
        <f t="shared" si="2"/>
        <v>0</v>
      </c>
      <c r="K24" s="15"/>
      <c r="L24" s="51">
        <f t="shared" si="3"/>
        <v>0</v>
      </c>
      <c r="M24" s="57"/>
      <c r="N24" s="57"/>
      <c r="O24" s="57"/>
      <c r="P24" s="57"/>
      <c r="Q24" s="57"/>
      <c r="W24" s="10" t="s">
        <v>773</v>
      </c>
      <c r="X24" s="10" t="s">
        <v>764</v>
      </c>
      <c r="Y24" s="21" t="s">
        <v>757</v>
      </c>
    </row>
    <row r="25" spans="1:25" x14ac:dyDescent="0.3">
      <c r="A25" s="22"/>
      <c r="B25" s="10" t="str">
        <f t="shared" si="0"/>
        <v/>
      </c>
      <c r="C25" s="10" t="str">
        <f t="shared" si="1"/>
        <v/>
      </c>
      <c r="D25" s="15"/>
      <c r="E25" s="16"/>
      <c r="F25" s="20"/>
      <c r="G25" s="20"/>
      <c r="H25" s="18">
        <f>IF(IF(ISERROR(VLOOKUP(CONCATENATE(C25,D25,E25),'Open Space &amp; Rec Unit Rates'!A:E,5,FALSE)),"",VLOOKUP(CONCATENATE(C25,D25,E25),'Open Space &amp; Rec Unit Rates'!A:E,5,FALSE))="",E25,IF(ISERROR(VLOOKUP(CONCATENATE(C25,D25,E25),'Open Space &amp; Rec Unit Rates'!A:E,5,FALSE)),"",VLOOKUP(CONCATENATE(C25,D25,E25),'Open Space &amp; Rec Unit Rates'!A:E,5,FALSE)))</f>
        <v>0</v>
      </c>
      <c r="I25" s="18">
        <f t="shared" si="2"/>
        <v>0</v>
      </c>
      <c r="K25" s="15"/>
      <c r="L25" s="51">
        <f t="shared" si="3"/>
        <v>0</v>
      </c>
      <c r="M25" s="57"/>
      <c r="N25" s="57"/>
      <c r="O25" s="57"/>
      <c r="P25" s="57"/>
      <c r="Q25" s="57"/>
      <c r="W25" s="10" t="s">
        <v>788</v>
      </c>
      <c r="X25" s="10" t="s">
        <v>764</v>
      </c>
      <c r="Y25" s="21" t="s">
        <v>759</v>
      </c>
    </row>
    <row r="26" spans="1:25" x14ac:dyDescent="0.3">
      <c r="A26" s="22"/>
      <c r="B26" s="10" t="str">
        <f t="shared" si="0"/>
        <v/>
      </c>
      <c r="C26" s="10" t="str">
        <f t="shared" si="1"/>
        <v/>
      </c>
      <c r="D26" s="15"/>
      <c r="E26" s="16"/>
      <c r="F26" s="20"/>
      <c r="G26" s="20"/>
      <c r="H26" s="18">
        <f>IF(IF(ISERROR(VLOOKUP(CONCATENATE(C26,D26,E26),'Open Space &amp; Rec Unit Rates'!A:E,5,FALSE)),"",VLOOKUP(CONCATENATE(C26,D26,E26),'Open Space &amp; Rec Unit Rates'!A:E,5,FALSE))="",E26,IF(ISERROR(VLOOKUP(CONCATENATE(C26,D26,E26),'Open Space &amp; Rec Unit Rates'!A:E,5,FALSE)),"",VLOOKUP(CONCATENATE(C26,D26,E26),'Open Space &amp; Rec Unit Rates'!A:E,5,FALSE)))</f>
        <v>0</v>
      </c>
      <c r="I26" s="18">
        <f t="shared" si="2"/>
        <v>0</v>
      </c>
      <c r="K26" s="15"/>
      <c r="L26" s="51">
        <f t="shared" si="3"/>
        <v>0</v>
      </c>
      <c r="M26" s="57"/>
      <c r="N26" s="57"/>
      <c r="O26" s="57"/>
      <c r="P26" s="57"/>
      <c r="Q26" s="57"/>
      <c r="W26" s="10" t="s">
        <v>789</v>
      </c>
      <c r="X26" s="10" t="s">
        <v>764</v>
      </c>
      <c r="Y26" s="21" t="s">
        <v>759</v>
      </c>
    </row>
    <row r="27" spans="1:25" x14ac:dyDescent="0.3">
      <c r="A27" s="22"/>
      <c r="B27" s="10" t="str">
        <f t="shared" si="0"/>
        <v/>
      </c>
      <c r="C27" s="10" t="str">
        <f t="shared" si="1"/>
        <v/>
      </c>
      <c r="D27" s="15"/>
      <c r="E27" s="16"/>
      <c r="F27" s="20"/>
      <c r="G27" s="20"/>
      <c r="H27" s="18">
        <f>IF(IF(ISERROR(VLOOKUP(CONCATENATE(C27,D27,E27),'Open Space &amp; Rec Unit Rates'!A:E,5,FALSE)),"",VLOOKUP(CONCATENATE(C27,D27,E27),'Open Space &amp; Rec Unit Rates'!A:E,5,FALSE))="",E27,IF(ISERROR(VLOOKUP(CONCATENATE(C27,D27,E27),'Open Space &amp; Rec Unit Rates'!A:E,5,FALSE)),"",VLOOKUP(CONCATENATE(C27,D27,E27),'Open Space &amp; Rec Unit Rates'!A:E,5,FALSE)))</f>
        <v>0</v>
      </c>
      <c r="I27" s="18">
        <f t="shared" si="2"/>
        <v>0</v>
      </c>
      <c r="K27" s="15"/>
      <c r="L27" s="51">
        <f t="shared" si="3"/>
        <v>0</v>
      </c>
      <c r="M27" s="57"/>
      <c r="N27" s="57"/>
      <c r="O27" s="57"/>
      <c r="P27" s="57"/>
      <c r="Q27" s="57"/>
      <c r="W27" s="10" t="s">
        <v>784</v>
      </c>
      <c r="X27" s="10" t="s">
        <v>764</v>
      </c>
      <c r="Y27" s="21" t="s">
        <v>758</v>
      </c>
    </row>
    <row r="28" spans="1:25" x14ac:dyDescent="0.3">
      <c r="A28" s="22"/>
      <c r="B28" s="10" t="str">
        <f t="shared" si="0"/>
        <v/>
      </c>
      <c r="C28" s="10" t="str">
        <f t="shared" si="1"/>
        <v/>
      </c>
      <c r="D28" s="15"/>
      <c r="E28" s="16"/>
      <c r="F28" s="20"/>
      <c r="G28" s="20"/>
      <c r="H28" s="18">
        <f>IF(IF(ISERROR(VLOOKUP(CONCATENATE(C28,D28,E28),'Open Space &amp; Rec Unit Rates'!A:E,5,FALSE)),"",VLOOKUP(CONCATENATE(C28,D28,E28),'Open Space &amp; Rec Unit Rates'!A:E,5,FALSE))="",E28,IF(ISERROR(VLOOKUP(CONCATENATE(C28,D28,E28),'Open Space &amp; Rec Unit Rates'!A:E,5,FALSE)),"",VLOOKUP(CONCATENATE(C28,D28,E28),'Open Space &amp; Rec Unit Rates'!A:E,5,FALSE)))</f>
        <v>0</v>
      </c>
      <c r="I28" s="18">
        <f t="shared" si="2"/>
        <v>0</v>
      </c>
      <c r="K28" s="15"/>
      <c r="L28" s="51">
        <f t="shared" si="3"/>
        <v>0</v>
      </c>
      <c r="M28" s="57"/>
      <c r="N28" s="57"/>
      <c r="O28" s="57"/>
      <c r="P28" s="57"/>
      <c r="Q28" s="57"/>
      <c r="W28" s="10" t="s">
        <v>803</v>
      </c>
      <c r="X28" s="10" t="s">
        <v>764</v>
      </c>
      <c r="Y28" s="21" t="s">
        <v>762</v>
      </c>
    </row>
    <row r="29" spans="1:25" x14ac:dyDescent="0.3">
      <c r="A29" s="22"/>
      <c r="B29" s="10" t="str">
        <f t="shared" si="0"/>
        <v/>
      </c>
      <c r="C29" s="10" t="str">
        <f t="shared" si="1"/>
        <v/>
      </c>
      <c r="D29" s="15"/>
      <c r="E29" s="16"/>
      <c r="F29" s="20"/>
      <c r="G29" s="20"/>
      <c r="H29" s="18">
        <f>IF(IF(ISERROR(VLOOKUP(CONCATENATE(C29,D29,E29),'Open Space &amp; Rec Unit Rates'!A:E,5,FALSE)),"",VLOOKUP(CONCATENATE(C29,D29,E29),'Open Space &amp; Rec Unit Rates'!A:E,5,FALSE))="",E29,IF(ISERROR(VLOOKUP(CONCATENATE(C29,D29,E29),'Open Space &amp; Rec Unit Rates'!A:E,5,FALSE)),"",VLOOKUP(CONCATENATE(C29,D29,E29),'Open Space &amp; Rec Unit Rates'!A:E,5,FALSE)))</f>
        <v>0</v>
      </c>
      <c r="I29" s="18">
        <f t="shared" si="2"/>
        <v>0</v>
      </c>
      <c r="K29" s="15"/>
      <c r="L29" s="51">
        <f t="shared" si="3"/>
        <v>0</v>
      </c>
      <c r="M29" s="57"/>
      <c r="N29" s="57"/>
      <c r="O29" s="57"/>
      <c r="P29" s="57"/>
      <c r="Q29" s="57"/>
      <c r="W29" s="10" t="s">
        <v>774</v>
      </c>
      <c r="X29" s="10" t="s">
        <v>764</v>
      </c>
      <c r="Y29" s="21" t="s">
        <v>757</v>
      </c>
    </row>
    <row r="30" spans="1:25" x14ac:dyDescent="0.3">
      <c r="A30" s="22"/>
      <c r="B30" s="10" t="str">
        <f t="shared" si="0"/>
        <v/>
      </c>
      <c r="C30" s="10" t="str">
        <f t="shared" si="1"/>
        <v/>
      </c>
      <c r="D30" s="15"/>
      <c r="E30" s="16"/>
      <c r="F30" s="20"/>
      <c r="G30" s="20"/>
      <c r="H30" s="18">
        <f>IF(IF(ISERROR(VLOOKUP(CONCATENATE(C30,D30,E30),'Open Space &amp; Rec Unit Rates'!A:E,5,FALSE)),"",VLOOKUP(CONCATENATE(C30,D30,E30),'Open Space &amp; Rec Unit Rates'!A:E,5,FALSE))="",E30,IF(ISERROR(VLOOKUP(CONCATENATE(C30,D30,E30),'Open Space &amp; Rec Unit Rates'!A:E,5,FALSE)),"",VLOOKUP(CONCATENATE(C30,D30,E30),'Open Space &amp; Rec Unit Rates'!A:E,5,FALSE)))</f>
        <v>0</v>
      </c>
      <c r="I30" s="18">
        <f t="shared" si="2"/>
        <v>0</v>
      </c>
      <c r="K30" s="15"/>
      <c r="L30" s="51">
        <f t="shared" si="3"/>
        <v>0</v>
      </c>
      <c r="M30" s="57"/>
      <c r="N30" s="57"/>
      <c r="O30" s="57"/>
      <c r="P30" s="57"/>
      <c r="Q30" s="57"/>
      <c r="W30" s="10" t="s">
        <v>795</v>
      </c>
      <c r="X30" s="10" t="s">
        <v>764</v>
      </c>
      <c r="Y30" s="21" t="s">
        <v>760</v>
      </c>
    </row>
    <row r="31" spans="1:25" x14ac:dyDescent="0.3">
      <c r="A31" s="22"/>
      <c r="B31" s="10" t="str">
        <f t="shared" si="0"/>
        <v/>
      </c>
      <c r="C31" s="10" t="str">
        <f t="shared" si="1"/>
        <v/>
      </c>
      <c r="D31" s="15"/>
      <c r="E31" s="16"/>
      <c r="F31" s="20"/>
      <c r="G31" s="20"/>
      <c r="H31" s="18">
        <f>IF(IF(ISERROR(VLOOKUP(CONCATENATE(C31,D31,E31),'Open Space &amp; Rec Unit Rates'!A:E,5,FALSE)),"",VLOOKUP(CONCATENATE(C31,D31,E31),'Open Space &amp; Rec Unit Rates'!A:E,5,FALSE))="",E31,IF(ISERROR(VLOOKUP(CONCATENATE(C31,D31,E31),'Open Space &amp; Rec Unit Rates'!A:E,5,FALSE)),"",VLOOKUP(CONCATENATE(C31,D31,E31),'Open Space &amp; Rec Unit Rates'!A:E,5,FALSE)))</f>
        <v>0</v>
      </c>
      <c r="I31" s="18">
        <f t="shared" si="2"/>
        <v>0</v>
      </c>
      <c r="K31" s="15"/>
      <c r="L31" s="51">
        <f t="shared" si="3"/>
        <v>0</v>
      </c>
      <c r="M31" s="57"/>
      <c r="N31" s="57"/>
      <c r="O31" s="57"/>
      <c r="P31" s="57"/>
      <c r="Q31" s="57"/>
      <c r="W31" s="10" t="s">
        <v>775</v>
      </c>
      <c r="X31" s="10" t="s">
        <v>764</v>
      </c>
      <c r="Y31" s="21" t="s">
        <v>757</v>
      </c>
    </row>
    <row r="32" spans="1:25" x14ac:dyDescent="0.3">
      <c r="A32" s="22"/>
      <c r="B32" s="10" t="str">
        <f t="shared" si="0"/>
        <v/>
      </c>
      <c r="C32" s="10" t="str">
        <f t="shared" si="1"/>
        <v/>
      </c>
      <c r="D32" s="15"/>
      <c r="E32" s="16"/>
      <c r="F32" s="20"/>
      <c r="G32" s="20"/>
      <c r="H32" s="18">
        <f>IF(IF(ISERROR(VLOOKUP(CONCATENATE(C32,D32,E32),'Open Space &amp; Rec Unit Rates'!A:E,5,FALSE)),"",VLOOKUP(CONCATENATE(C32,D32,E32),'Open Space &amp; Rec Unit Rates'!A:E,5,FALSE))="",E32,IF(ISERROR(VLOOKUP(CONCATENATE(C32,D32,E32),'Open Space &amp; Rec Unit Rates'!A:E,5,FALSE)),"",VLOOKUP(CONCATENATE(C32,D32,E32),'Open Space &amp; Rec Unit Rates'!A:E,5,FALSE)))</f>
        <v>0</v>
      </c>
      <c r="I32" s="18">
        <f t="shared" si="2"/>
        <v>0</v>
      </c>
      <c r="K32" s="15"/>
      <c r="L32" s="51">
        <f t="shared" si="3"/>
        <v>0</v>
      </c>
      <c r="M32" s="57"/>
      <c r="N32" s="57"/>
      <c r="O32" s="57"/>
      <c r="P32" s="57"/>
      <c r="Q32" s="57"/>
      <c r="W32" s="10" t="s">
        <v>777</v>
      </c>
      <c r="X32" s="10" t="s">
        <v>764</v>
      </c>
      <c r="Y32" s="21" t="s">
        <v>757</v>
      </c>
    </row>
    <row r="33" spans="1:25" x14ac:dyDescent="0.3">
      <c r="A33" s="22"/>
      <c r="B33" s="10" t="str">
        <f t="shared" si="0"/>
        <v/>
      </c>
      <c r="C33" s="10" t="str">
        <f t="shared" si="1"/>
        <v/>
      </c>
      <c r="D33" s="15"/>
      <c r="E33" s="16"/>
      <c r="F33" s="20"/>
      <c r="G33" s="20"/>
      <c r="H33" s="18">
        <f>IF(IF(ISERROR(VLOOKUP(CONCATENATE(C33,D33,E33),'Open Space &amp; Rec Unit Rates'!A:E,5,FALSE)),"",VLOOKUP(CONCATENATE(C33,D33,E33),'Open Space &amp; Rec Unit Rates'!A:E,5,FALSE))="",E33,IF(ISERROR(VLOOKUP(CONCATENATE(C33,D33,E33),'Open Space &amp; Rec Unit Rates'!A:E,5,FALSE)),"",VLOOKUP(CONCATENATE(C33,D33,E33),'Open Space &amp; Rec Unit Rates'!A:E,5,FALSE)))</f>
        <v>0</v>
      </c>
      <c r="I33" s="18">
        <f t="shared" si="2"/>
        <v>0</v>
      </c>
      <c r="K33" s="15"/>
      <c r="L33" s="51">
        <f t="shared" si="3"/>
        <v>0</v>
      </c>
      <c r="M33" s="57"/>
      <c r="N33" s="57"/>
      <c r="O33" s="57"/>
      <c r="P33" s="57"/>
      <c r="Q33" s="57"/>
      <c r="W33" s="10" t="s">
        <v>801</v>
      </c>
      <c r="X33" s="10" t="s">
        <v>764</v>
      </c>
      <c r="Y33" s="21" t="s">
        <v>761</v>
      </c>
    </row>
    <row r="34" spans="1:25" x14ac:dyDescent="0.3">
      <c r="A34" s="22"/>
      <c r="B34" s="10" t="str">
        <f t="shared" si="0"/>
        <v/>
      </c>
      <c r="C34" s="10" t="str">
        <f t="shared" si="1"/>
        <v/>
      </c>
      <c r="D34" s="15"/>
      <c r="E34" s="16"/>
      <c r="F34" s="20"/>
      <c r="G34" s="20"/>
      <c r="H34" s="18">
        <f>IF(IF(ISERROR(VLOOKUP(CONCATENATE(C34,D34,E34),'Open Space &amp; Rec Unit Rates'!A:E,5,FALSE)),"",VLOOKUP(CONCATENATE(C34,D34,E34),'Open Space &amp; Rec Unit Rates'!A:E,5,FALSE))="",E34,IF(ISERROR(VLOOKUP(CONCATENATE(C34,D34,E34),'Open Space &amp; Rec Unit Rates'!A:E,5,FALSE)),"",VLOOKUP(CONCATENATE(C34,D34,E34),'Open Space &amp; Rec Unit Rates'!A:E,5,FALSE)))</f>
        <v>0</v>
      </c>
      <c r="I34" s="18">
        <f t="shared" si="2"/>
        <v>0</v>
      </c>
      <c r="K34" s="15"/>
      <c r="L34" s="51">
        <f t="shared" si="3"/>
        <v>0</v>
      </c>
      <c r="M34" s="57"/>
      <c r="N34" s="57"/>
      <c r="O34" s="57"/>
      <c r="P34" s="57"/>
      <c r="Q34" s="57"/>
      <c r="W34" s="10" t="s">
        <v>776</v>
      </c>
      <c r="X34" s="10" t="s">
        <v>764</v>
      </c>
      <c r="Y34" s="21" t="s">
        <v>757</v>
      </c>
    </row>
    <row r="35" spans="1:25" x14ac:dyDescent="0.3">
      <c r="A35" s="22"/>
      <c r="B35" s="10" t="str">
        <f t="shared" si="0"/>
        <v/>
      </c>
      <c r="C35" s="10" t="str">
        <f t="shared" si="1"/>
        <v/>
      </c>
      <c r="D35" s="15"/>
      <c r="E35" s="16"/>
      <c r="F35" s="20"/>
      <c r="G35" s="20"/>
      <c r="H35" s="18">
        <f>IF(IF(ISERROR(VLOOKUP(CONCATENATE(C35,D35,E35),'Open Space &amp; Rec Unit Rates'!A:E,5,FALSE)),"",VLOOKUP(CONCATENATE(C35,D35,E35),'Open Space &amp; Rec Unit Rates'!A:E,5,FALSE))="",E35,IF(ISERROR(VLOOKUP(CONCATENATE(C35,D35,E35),'Open Space &amp; Rec Unit Rates'!A:E,5,FALSE)),"",VLOOKUP(CONCATENATE(C35,D35,E35),'Open Space &amp; Rec Unit Rates'!A:E,5,FALSE)))</f>
        <v>0</v>
      </c>
      <c r="I35" s="18">
        <f t="shared" si="2"/>
        <v>0</v>
      </c>
      <c r="K35" s="15"/>
      <c r="L35" s="51">
        <f t="shared" si="3"/>
        <v>0</v>
      </c>
      <c r="M35" s="57"/>
      <c r="N35" s="57"/>
      <c r="O35" s="57"/>
      <c r="P35" s="57"/>
      <c r="Q35" s="57"/>
      <c r="W35" s="10" t="s">
        <v>791</v>
      </c>
      <c r="X35" s="10" t="s">
        <v>764</v>
      </c>
      <c r="Y35" s="21" t="s">
        <v>759</v>
      </c>
    </row>
    <row r="36" spans="1:25" x14ac:dyDescent="0.3">
      <c r="A36" s="22"/>
      <c r="B36" s="10" t="str">
        <f t="shared" si="0"/>
        <v/>
      </c>
      <c r="C36" s="10" t="str">
        <f t="shared" si="1"/>
        <v/>
      </c>
      <c r="D36" s="15"/>
      <c r="E36" s="16"/>
      <c r="F36" s="20"/>
      <c r="G36" s="20"/>
      <c r="H36" s="18">
        <f>IF(IF(ISERROR(VLOOKUP(CONCATENATE(C36,D36,E36),'Open Space &amp; Rec Unit Rates'!A:E,5,FALSE)),"",VLOOKUP(CONCATENATE(C36,D36,E36),'Open Space &amp; Rec Unit Rates'!A:E,5,FALSE))="",E36,IF(ISERROR(VLOOKUP(CONCATENATE(C36,D36,E36),'Open Space &amp; Rec Unit Rates'!A:E,5,FALSE)),"",VLOOKUP(CONCATENATE(C36,D36,E36),'Open Space &amp; Rec Unit Rates'!A:E,5,FALSE)))</f>
        <v>0</v>
      </c>
      <c r="I36" s="18">
        <f t="shared" si="2"/>
        <v>0</v>
      </c>
      <c r="K36" s="15"/>
      <c r="L36" s="51">
        <f t="shared" si="3"/>
        <v>0</v>
      </c>
      <c r="M36" s="57"/>
      <c r="N36" s="57"/>
      <c r="O36" s="57"/>
      <c r="P36" s="57"/>
      <c r="Q36" s="57"/>
      <c r="W36" s="10" t="s">
        <v>797</v>
      </c>
      <c r="X36" s="10" t="s">
        <v>764</v>
      </c>
      <c r="Y36" s="21" t="s">
        <v>760</v>
      </c>
    </row>
    <row r="37" spans="1:25" x14ac:dyDescent="0.3">
      <c r="A37" s="22"/>
      <c r="B37" s="10" t="str">
        <f t="shared" si="0"/>
        <v/>
      </c>
      <c r="C37" s="10" t="str">
        <f t="shared" si="1"/>
        <v/>
      </c>
      <c r="D37" s="15"/>
      <c r="E37" s="16"/>
      <c r="F37" s="20"/>
      <c r="G37" s="20"/>
      <c r="H37" s="18">
        <f>IF(IF(ISERROR(VLOOKUP(CONCATENATE(C37,D37,E37),'Open Space &amp; Rec Unit Rates'!A:E,5,FALSE)),"",VLOOKUP(CONCATENATE(C37,D37,E37),'Open Space &amp; Rec Unit Rates'!A:E,5,FALSE))="",E37,IF(ISERROR(VLOOKUP(CONCATENATE(C37,D37,E37),'Open Space &amp; Rec Unit Rates'!A:E,5,FALSE)),"",VLOOKUP(CONCATENATE(C37,D37,E37),'Open Space &amp; Rec Unit Rates'!A:E,5,FALSE)))</f>
        <v>0</v>
      </c>
      <c r="I37" s="18">
        <f t="shared" si="2"/>
        <v>0</v>
      </c>
      <c r="K37" s="15"/>
      <c r="L37" s="51">
        <f t="shared" si="3"/>
        <v>0</v>
      </c>
      <c r="M37" s="57"/>
      <c r="N37" s="57"/>
      <c r="O37" s="57"/>
      <c r="P37" s="57"/>
      <c r="Q37" s="57"/>
      <c r="W37" s="10" t="s">
        <v>805</v>
      </c>
      <c r="X37" s="10" t="s">
        <v>764</v>
      </c>
      <c r="Y37" s="21" t="s">
        <v>763</v>
      </c>
    </row>
    <row r="38" spans="1:25" x14ac:dyDescent="0.3">
      <c r="A38" s="22"/>
      <c r="B38" s="10" t="str">
        <f t="shared" si="0"/>
        <v/>
      </c>
      <c r="C38" s="10" t="str">
        <f t="shared" si="1"/>
        <v/>
      </c>
      <c r="D38" s="15"/>
      <c r="E38" s="16"/>
      <c r="F38" s="20"/>
      <c r="G38" s="20"/>
      <c r="H38" s="18">
        <f>IF(IF(ISERROR(VLOOKUP(CONCATENATE(C38,D38,E38),'Open Space &amp; Rec Unit Rates'!A:E,5,FALSE)),"",VLOOKUP(CONCATENATE(C38,D38,E38),'Open Space &amp; Rec Unit Rates'!A:E,5,FALSE))="",E38,IF(ISERROR(VLOOKUP(CONCATENATE(C38,D38,E38),'Open Space &amp; Rec Unit Rates'!A:E,5,FALSE)),"",VLOOKUP(CONCATENATE(C38,D38,E38),'Open Space &amp; Rec Unit Rates'!A:E,5,FALSE)))</f>
        <v>0</v>
      </c>
      <c r="I38" s="18">
        <f t="shared" si="2"/>
        <v>0</v>
      </c>
      <c r="K38" s="15"/>
      <c r="L38" s="51">
        <f t="shared" si="3"/>
        <v>0</v>
      </c>
      <c r="M38" s="57"/>
      <c r="N38" s="57"/>
      <c r="O38" s="57"/>
      <c r="P38" s="57"/>
      <c r="Q38" s="57"/>
      <c r="W38" s="10" t="s">
        <v>779</v>
      </c>
      <c r="X38" s="10" t="s">
        <v>764</v>
      </c>
      <c r="Y38" s="21" t="s">
        <v>757</v>
      </c>
    </row>
    <row r="39" spans="1:25" x14ac:dyDescent="0.3">
      <c r="A39" s="22"/>
      <c r="D39" s="15"/>
      <c r="E39" s="16"/>
      <c r="F39" s="20"/>
      <c r="G39" s="20"/>
      <c r="K39" s="15"/>
      <c r="L39" s="51"/>
      <c r="M39" s="57"/>
      <c r="N39" s="57"/>
      <c r="O39" s="57"/>
      <c r="P39" s="57"/>
      <c r="Q39" s="57"/>
      <c r="W39" s="10" t="s">
        <v>782</v>
      </c>
      <c r="X39" s="10" t="s">
        <v>764</v>
      </c>
      <c r="Y39" s="21" t="s">
        <v>757</v>
      </c>
    </row>
    <row r="40" spans="1:25" x14ac:dyDescent="0.3">
      <c r="A40" s="22"/>
      <c r="D40" s="15"/>
      <c r="E40" s="16"/>
      <c r="F40" s="20"/>
      <c r="G40" s="20"/>
      <c r="H40" s="18">
        <f>SUM(H2:H39)</f>
        <v>0</v>
      </c>
      <c r="I40" s="18">
        <f>SUM(I2:I39)</f>
        <v>0</v>
      </c>
      <c r="K40" s="15"/>
      <c r="L40" s="51">
        <f>SUM(L2:L38)</f>
        <v>0</v>
      </c>
      <c r="M40" s="57"/>
      <c r="N40" s="57"/>
      <c r="O40" s="57"/>
      <c r="P40" s="57"/>
      <c r="Q40" s="57"/>
      <c r="W40" s="10" t="s">
        <v>778</v>
      </c>
      <c r="X40" s="10" t="s">
        <v>764</v>
      </c>
      <c r="Y40" s="21" t="s">
        <v>757</v>
      </c>
    </row>
    <row r="41" spans="1:25" x14ac:dyDescent="0.3">
      <c r="A41" s="56"/>
      <c r="B41" s="57"/>
      <c r="C41" s="57"/>
      <c r="D41" s="56"/>
      <c r="E41" s="56"/>
      <c r="F41" s="60"/>
      <c r="G41" s="60"/>
      <c r="H41" s="61"/>
      <c r="I41" s="61"/>
      <c r="J41" s="57"/>
      <c r="K41" s="56"/>
      <c r="L41" s="53"/>
      <c r="M41" s="57"/>
      <c r="N41" s="57"/>
      <c r="O41" s="57"/>
      <c r="P41" s="57"/>
      <c r="Q41" s="57"/>
      <c r="W41" s="10" t="s">
        <v>792</v>
      </c>
      <c r="X41" s="10" t="s">
        <v>764</v>
      </c>
      <c r="Y41" s="21" t="s">
        <v>759</v>
      </c>
    </row>
    <row r="42" spans="1:25" x14ac:dyDescent="0.3">
      <c r="A42" s="56"/>
      <c r="B42" s="57"/>
      <c r="C42" s="57"/>
      <c r="D42" s="56"/>
      <c r="E42" s="56"/>
      <c r="F42" s="60"/>
      <c r="G42" s="60"/>
      <c r="H42" s="61"/>
      <c r="I42" s="61"/>
      <c r="J42" s="57"/>
      <c r="K42" s="56"/>
      <c r="L42" s="53"/>
      <c r="M42" s="57"/>
      <c r="N42" s="57"/>
      <c r="O42" s="57"/>
      <c r="P42" s="57"/>
      <c r="Q42" s="57"/>
      <c r="W42" s="10" t="s">
        <v>780</v>
      </c>
      <c r="X42" s="10" t="s">
        <v>764</v>
      </c>
      <c r="Y42" s="21" t="s">
        <v>757</v>
      </c>
    </row>
    <row r="43" spans="1:25" x14ac:dyDescent="0.3">
      <c r="A43" s="56"/>
      <c r="B43" s="57"/>
      <c r="C43" s="57"/>
      <c r="D43" s="56"/>
      <c r="E43" s="56"/>
      <c r="F43" s="60"/>
      <c r="G43" s="60"/>
      <c r="H43" s="61"/>
      <c r="I43" s="61"/>
      <c r="J43" s="57"/>
      <c r="K43" s="56"/>
      <c r="L43" s="53"/>
      <c r="M43" s="57"/>
      <c r="N43" s="57"/>
      <c r="O43" s="57"/>
      <c r="P43" s="57"/>
      <c r="Q43" s="57"/>
      <c r="W43" s="10" t="s">
        <v>693</v>
      </c>
      <c r="X43" s="10" t="s">
        <v>764</v>
      </c>
      <c r="Y43" s="21" t="s">
        <v>757</v>
      </c>
    </row>
    <row r="44" spans="1:25" x14ac:dyDescent="0.3">
      <c r="A44" s="56"/>
      <c r="B44" s="57"/>
      <c r="C44" s="57"/>
      <c r="D44" s="56"/>
      <c r="E44" s="56"/>
      <c r="F44" s="60"/>
      <c r="G44" s="60"/>
      <c r="H44" s="61"/>
      <c r="I44" s="61"/>
      <c r="J44" s="57"/>
      <c r="K44" s="56"/>
      <c r="L44" s="53"/>
      <c r="M44" s="57"/>
      <c r="N44" s="57"/>
      <c r="O44" s="57"/>
      <c r="P44" s="57"/>
      <c r="Q44" s="57"/>
      <c r="W44" s="10" t="s">
        <v>781</v>
      </c>
      <c r="X44" s="10" t="s">
        <v>764</v>
      </c>
      <c r="Y44" s="21" t="s">
        <v>757</v>
      </c>
    </row>
    <row r="45" spans="1:25" x14ac:dyDescent="0.3">
      <c r="A45" s="56"/>
      <c r="B45" s="57"/>
      <c r="C45" s="57"/>
      <c r="D45" s="56"/>
      <c r="E45" s="56"/>
      <c r="F45" s="60"/>
      <c r="G45" s="60"/>
      <c r="H45" s="61"/>
      <c r="I45" s="61"/>
      <c r="J45" s="57"/>
      <c r="K45" s="56"/>
      <c r="L45" s="53"/>
      <c r="M45" s="57"/>
      <c r="N45" s="57"/>
      <c r="O45" s="57"/>
      <c r="P45" s="57"/>
      <c r="Q45" s="57"/>
    </row>
  </sheetData>
  <sheetProtection password="C7D6" sheet="1" objects="1" scenarios="1"/>
  <dataValidations count="3">
    <dataValidation type="list" allowBlank="1" showInputMessage="1" showErrorMessage="1" sqref="F2:F38">
      <formula1>UnitofMeasure</formula1>
    </dataValidation>
    <dataValidation type="list" allowBlank="1" showInputMessage="1" showErrorMessage="1" sqref="D2:D38">
      <formula1>AssetDescription</formula1>
    </dataValidation>
    <dataValidation type="list" allowBlank="1" showInputMessage="1" sqref="E2:E38">
      <formula1>INDIRECT(SUBSTITUTE(D2," ",""))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topLeftCell="A100" workbookViewId="0">
      <selection activeCell="D106" sqref="D105:D106"/>
    </sheetView>
  </sheetViews>
  <sheetFormatPr defaultRowHeight="14.4" x14ac:dyDescent="0.3"/>
  <cols>
    <col min="1" max="1" width="38" bestFit="1" customWidth="1"/>
    <col min="2" max="2" width="15" bestFit="1" customWidth="1"/>
    <col min="3" max="4" width="17.44140625" bestFit="1" customWidth="1"/>
    <col min="5" max="5" width="10.33203125" bestFit="1" customWidth="1"/>
  </cols>
  <sheetData>
    <row r="1" spans="1:5" x14ac:dyDescent="0.3">
      <c r="A1" s="1" t="s">
        <v>755</v>
      </c>
      <c r="B1" s="1"/>
    </row>
    <row r="2" spans="1:5" x14ac:dyDescent="0.3">
      <c r="A2" s="1"/>
      <c r="B2" s="1" t="s">
        <v>676</v>
      </c>
      <c r="C2" s="1"/>
      <c r="D2" s="1" t="s">
        <v>675</v>
      </c>
      <c r="E2" s="1" t="s">
        <v>677</v>
      </c>
    </row>
    <row r="3" spans="1:5" x14ac:dyDescent="0.3">
      <c r="A3" s="6" t="str">
        <f>CONCATENATE(A$1,C3,E3)</f>
        <v>FencesFence107.64</v>
      </c>
      <c r="B3" t="s">
        <v>765</v>
      </c>
      <c r="C3" t="s">
        <v>765</v>
      </c>
      <c r="D3" t="s">
        <v>765</v>
      </c>
      <c r="E3">
        <v>107.64</v>
      </c>
    </row>
    <row r="4" spans="1:5" x14ac:dyDescent="0.3">
      <c r="A4" s="6" t="str">
        <f t="shared" ref="A4:A17" si="0">CONCATENATE(A$1,C4,E4)</f>
        <v>FencesFence112.85</v>
      </c>
      <c r="B4" t="s">
        <v>766</v>
      </c>
      <c r="C4" t="s">
        <v>765</v>
      </c>
      <c r="D4" t="s">
        <v>765</v>
      </c>
      <c r="E4">
        <v>112.85</v>
      </c>
    </row>
    <row r="5" spans="1:5" x14ac:dyDescent="0.3">
      <c r="A5" s="6" t="str">
        <f t="shared" si="0"/>
        <v>FencesFence117.38</v>
      </c>
      <c r="C5" t="s">
        <v>765</v>
      </c>
      <c r="D5" t="s">
        <v>765</v>
      </c>
      <c r="E5">
        <v>117.38</v>
      </c>
    </row>
    <row r="6" spans="1:5" x14ac:dyDescent="0.3">
      <c r="A6" s="6" t="str">
        <f t="shared" si="0"/>
        <v>FencesFence119.64</v>
      </c>
      <c r="C6" t="s">
        <v>765</v>
      </c>
      <c r="D6" t="s">
        <v>765</v>
      </c>
      <c r="E6">
        <v>119.64</v>
      </c>
    </row>
    <row r="7" spans="1:5" x14ac:dyDescent="0.3">
      <c r="A7" s="6" t="str">
        <f t="shared" si="0"/>
        <v>FencesFence123.5</v>
      </c>
      <c r="C7" t="s">
        <v>765</v>
      </c>
      <c r="D7" t="s">
        <v>765</v>
      </c>
      <c r="E7">
        <v>123.5</v>
      </c>
    </row>
    <row r="8" spans="1:5" x14ac:dyDescent="0.3">
      <c r="A8" s="6" t="str">
        <f t="shared" si="0"/>
        <v>FencesFence164.96</v>
      </c>
      <c r="C8" t="s">
        <v>765</v>
      </c>
      <c r="D8" t="s">
        <v>765</v>
      </c>
      <c r="E8">
        <v>164.96</v>
      </c>
    </row>
    <row r="9" spans="1:5" x14ac:dyDescent="0.3">
      <c r="A9" s="6" t="str">
        <f t="shared" si="0"/>
        <v>FencesFence177.43</v>
      </c>
      <c r="C9" t="s">
        <v>765</v>
      </c>
      <c r="D9" t="s">
        <v>765</v>
      </c>
      <c r="E9">
        <v>177.43</v>
      </c>
    </row>
    <row r="10" spans="1:5" x14ac:dyDescent="0.3">
      <c r="A10" s="6" t="str">
        <f t="shared" si="0"/>
        <v>FencesFence184.68</v>
      </c>
      <c r="C10" t="s">
        <v>765</v>
      </c>
      <c r="D10" t="s">
        <v>765</v>
      </c>
      <c r="E10">
        <v>184.68</v>
      </c>
    </row>
    <row r="11" spans="1:5" x14ac:dyDescent="0.3">
      <c r="A11" s="6" t="str">
        <f t="shared" si="0"/>
        <v>FencesFence207.11</v>
      </c>
      <c r="C11" t="s">
        <v>765</v>
      </c>
      <c r="D11" t="s">
        <v>765</v>
      </c>
      <c r="E11">
        <v>207.11</v>
      </c>
    </row>
    <row r="12" spans="1:5" x14ac:dyDescent="0.3">
      <c r="A12" s="6" t="str">
        <f t="shared" si="0"/>
        <v>FencesFence310.96</v>
      </c>
      <c r="C12" t="s">
        <v>765</v>
      </c>
      <c r="D12" t="s">
        <v>765</v>
      </c>
      <c r="E12">
        <v>310.95999999999998</v>
      </c>
    </row>
    <row r="13" spans="1:5" x14ac:dyDescent="0.3">
      <c r="A13" s="6" t="str">
        <f t="shared" si="0"/>
        <v>FencesFence583.5</v>
      </c>
      <c r="C13" t="s">
        <v>765</v>
      </c>
      <c r="D13" t="s">
        <v>765</v>
      </c>
      <c r="E13">
        <v>583.5</v>
      </c>
    </row>
    <row r="14" spans="1:5" x14ac:dyDescent="0.3">
      <c r="A14" s="6" t="str">
        <f t="shared" si="0"/>
        <v>FencesFence637.31</v>
      </c>
      <c r="C14" t="s">
        <v>765</v>
      </c>
      <c r="D14" t="s">
        <v>765</v>
      </c>
      <c r="E14">
        <v>637.30999999999995</v>
      </c>
    </row>
    <row r="15" spans="1:5" x14ac:dyDescent="0.3">
      <c r="A15" s="6" t="str">
        <f t="shared" si="0"/>
        <v>FencesFence1000</v>
      </c>
      <c r="C15" t="s">
        <v>765</v>
      </c>
      <c r="D15" t="s">
        <v>765</v>
      </c>
      <c r="E15">
        <v>1000</v>
      </c>
    </row>
    <row r="16" spans="1:5" x14ac:dyDescent="0.3">
      <c r="A16" s="6" t="str">
        <f t="shared" si="0"/>
        <v>FencesGate1000</v>
      </c>
      <c r="C16" t="s">
        <v>766</v>
      </c>
      <c r="D16" t="s">
        <v>766</v>
      </c>
      <c r="E16">
        <v>1000</v>
      </c>
    </row>
    <row r="17" spans="1:5" x14ac:dyDescent="0.3">
      <c r="A17" s="6" t="str">
        <f t="shared" si="0"/>
        <v>FencesGate2000</v>
      </c>
      <c r="C17" t="s">
        <v>766</v>
      </c>
      <c r="D17" t="s">
        <v>766</v>
      </c>
      <c r="E17">
        <v>2000</v>
      </c>
    </row>
    <row r="19" spans="1:5" x14ac:dyDescent="0.3">
      <c r="A19" s="1" t="s">
        <v>756</v>
      </c>
      <c r="B19" s="1"/>
    </row>
    <row r="20" spans="1:5" x14ac:dyDescent="0.3">
      <c r="A20" s="1"/>
      <c r="B20" s="1" t="s">
        <v>676</v>
      </c>
      <c r="C20" s="1"/>
      <c r="D20" s="1" t="s">
        <v>675</v>
      </c>
      <c r="E20" s="1" t="s">
        <v>677</v>
      </c>
    </row>
    <row r="21" spans="1:5" x14ac:dyDescent="0.3">
      <c r="A21" s="6" t="str">
        <f>CONCATENATE(A$19,D21,E21)</f>
        <v>LightingOpen Space Lighting1000</v>
      </c>
      <c r="C21" t="s">
        <v>767</v>
      </c>
      <c r="D21" t="s">
        <v>767</v>
      </c>
      <c r="E21">
        <v>1000</v>
      </c>
    </row>
    <row r="22" spans="1:5" x14ac:dyDescent="0.3">
      <c r="A22" s="6" t="str">
        <f t="shared" ref="A22:A36" si="1">CONCATENATE(A$19,D22,E22)</f>
        <v>LightingOpen Space Lighting3410.33</v>
      </c>
      <c r="D22" t="s">
        <v>767</v>
      </c>
      <c r="E22">
        <v>3410.33</v>
      </c>
    </row>
    <row r="23" spans="1:5" x14ac:dyDescent="0.3">
      <c r="A23" s="6" t="str">
        <f t="shared" si="1"/>
        <v>LightingOpen Space Lighting3767.23</v>
      </c>
      <c r="D23" t="s">
        <v>767</v>
      </c>
      <c r="E23">
        <v>3767.23</v>
      </c>
    </row>
    <row r="24" spans="1:5" x14ac:dyDescent="0.3">
      <c r="A24" s="6" t="str">
        <f t="shared" si="1"/>
        <v>LightingOpen Space Lighting4265.75</v>
      </c>
      <c r="D24" t="s">
        <v>767</v>
      </c>
      <c r="E24">
        <v>4265.75</v>
      </c>
    </row>
    <row r="25" spans="1:5" x14ac:dyDescent="0.3">
      <c r="A25" s="6" t="str">
        <f t="shared" si="1"/>
        <v>LightingOpen Space Lighting4860.57</v>
      </c>
      <c r="D25" t="s">
        <v>767</v>
      </c>
      <c r="E25">
        <v>4860.57</v>
      </c>
    </row>
    <row r="26" spans="1:5" x14ac:dyDescent="0.3">
      <c r="A26" s="6" t="str">
        <f t="shared" si="1"/>
        <v>LightingOpen Space Lighting5631.01</v>
      </c>
      <c r="D26" t="s">
        <v>767</v>
      </c>
      <c r="E26">
        <v>5631.01</v>
      </c>
    </row>
    <row r="27" spans="1:5" x14ac:dyDescent="0.3">
      <c r="A27" s="6" t="str">
        <f t="shared" si="1"/>
        <v>LightingOpen Space Lighting5687.66</v>
      </c>
      <c r="D27" t="s">
        <v>767</v>
      </c>
      <c r="E27">
        <v>5687.66</v>
      </c>
    </row>
    <row r="28" spans="1:5" x14ac:dyDescent="0.3">
      <c r="A28" s="6" t="str">
        <f t="shared" si="1"/>
        <v>LightingOpen Space Lighting6543.08</v>
      </c>
      <c r="D28" t="s">
        <v>767</v>
      </c>
      <c r="E28">
        <v>6543.08</v>
      </c>
    </row>
    <row r="29" spans="1:5" x14ac:dyDescent="0.3">
      <c r="A29" s="6" t="str">
        <f t="shared" si="1"/>
        <v>LightingOpen Space Lighting6820.66</v>
      </c>
      <c r="D29" t="s">
        <v>767</v>
      </c>
      <c r="E29">
        <v>6820.66</v>
      </c>
    </row>
    <row r="30" spans="1:5" x14ac:dyDescent="0.3">
      <c r="A30" s="6" t="str">
        <f t="shared" si="1"/>
        <v>LightingOpen Space Lighting12270.39</v>
      </c>
      <c r="D30" t="s">
        <v>767</v>
      </c>
      <c r="E30">
        <v>12270.39</v>
      </c>
    </row>
    <row r="31" spans="1:5" x14ac:dyDescent="0.3">
      <c r="A31" s="6" t="str">
        <f t="shared" si="1"/>
        <v>LightingOpen Space Lighting13497.43</v>
      </c>
      <c r="D31" t="s">
        <v>767</v>
      </c>
      <c r="E31">
        <v>13497.43</v>
      </c>
    </row>
    <row r="32" spans="1:5" x14ac:dyDescent="0.3">
      <c r="A32" s="6" t="str">
        <f t="shared" si="1"/>
        <v>LightingOpen Space Lighting15337.99</v>
      </c>
      <c r="D32" t="s">
        <v>767</v>
      </c>
      <c r="E32">
        <v>15337.99</v>
      </c>
    </row>
    <row r="33" spans="1:5" x14ac:dyDescent="0.3">
      <c r="A33" s="6" t="str">
        <f t="shared" si="1"/>
        <v>LightingOpen Space Lighting18405.59</v>
      </c>
      <c r="D33" t="s">
        <v>767</v>
      </c>
      <c r="E33">
        <v>18405.59</v>
      </c>
    </row>
    <row r="34" spans="1:5" x14ac:dyDescent="0.3">
      <c r="A34" s="6" t="str">
        <f t="shared" si="1"/>
        <v>LightingOpen Space Lighting24540.78</v>
      </c>
      <c r="D34" t="s">
        <v>767</v>
      </c>
      <c r="E34">
        <v>24540.78</v>
      </c>
    </row>
    <row r="35" spans="1:5" x14ac:dyDescent="0.3">
      <c r="A35" s="6" t="str">
        <f t="shared" si="1"/>
        <v>LightingOpen Space Lighting30675.98</v>
      </c>
      <c r="D35" t="s">
        <v>767</v>
      </c>
      <c r="E35">
        <v>30675.98</v>
      </c>
    </row>
    <row r="36" spans="1:5" x14ac:dyDescent="0.3">
      <c r="A36" s="6" t="str">
        <f t="shared" si="1"/>
        <v>LightingOpen Space Lighting36811.17</v>
      </c>
      <c r="D36" t="s">
        <v>767</v>
      </c>
      <c r="E36">
        <v>36811.17</v>
      </c>
    </row>
    <row r="38" spans="1:5" x14ac:dyDescent="0.3">
      <c r="A38" s="1" t="s">
        <v>757</v>
      </c>
    </row>
    <row r="39" spans="1:5" x14ac:dyDescent="0.3">
      <c r="B39" s="1" t="s">
        <v>676</v>
      </c>
      <c r="C39" s="1"/>
      <c r="D39" s="1" t="s">
        <v>675</v>
      </c>
      <c r="E39" s="1" t="s">
        <v>677</v>
      </c>
    </row>
    <row r="40" spans="1:5" x14ac:dyDescent="0.3">
      <c r="A40" s="6" t="str">
        <f>CONCATENATE(A$38,D40,E40)</f>
        <v>Open Space FurnitureBarbeque2000</v>
      </c>
      <c r="B40" t="s">
        <v>768</v>
      </c>
      <c r="C40" t="s">
        <v>768</v>
      </c>
      <c r="D40" t="s">
        <v>768</v>
      </c>
      <c r="E40" s="4">
        <v>2000</v>
      </c>
    </row>
    <row r="41" spans="1:5" x14ac:dyDescent="0.3">
      <c r="A41" s="6" t="str">
        <f t="shared" ref="A41:A87" si="2">CONCATENATE(A$38,D41,E41)</f>
        <v>Open Space FurnitureBarbeque5000</v>
      </c>
      <c r="B41" t="s">
        <v>770</v>
      </c>
      <c r="C41" t="s">
        <v>768</v>
      </c>
      <c r="D41" t="s">
        <v>768</v>
      </c>
      <c r="E41" s="4">
        <v>5000</v>
      </c>
    </row>
    <row r="42" spans="1:5" x14ac:dyDescent="0.3">
      <c r="A42" s="6" t="str">
        <f t="shared" si="2"/>
        <v>Open Space FurnitureBarbeque8000</v>
      </c>
      <c r="B42" t="s">
        <v>771</v>
      </c>
      <c r="C42" t="s">
        <v>768</v>
      </c>
      <c r="D42" t="s">
        <v>768</v>
      </c>
      <c r="E42" s="4">
        <v>8000</v>
      </c>
    </row>
    <row r="43" spans="1:5" x14ac:dyDescent="0.3">
      <c r="A43" s="6" t="str">
        <f t="shared" si="2"/>
        <v>Open Space FurnitureBarbeque8730.64</v>
      </c>
      <c r="B43" t="s">
        <v>772</v>
      </c>
      <c r="C43" t="s">
        <v>768</v>
      </c>
      <c r="D43" t="s">
        <v>768</v>
      </c>
      <c r="E43" s="4">
        <v>8730.64</v>
      </c>
    </row>
    <row r="44" spans="1:5" x14ac:dyDescent="0.3">
      <c r="A44" s="6" t="str">
        <f t="shared" si="2"/>
        <v>Open Space FurnitureBarbeque29355.71</v>
      </c>
      <c r="B44" t="s">
        <v>773</v>
      </c>
      <c r="C44" t="s">
        <v>768</v>
      </c>
      <c r="D44" t="s">
        <v>768</v>
      </c>
      <c r="E44" s="4">
        <v>29355.71</v>
      </c>
    </row>
    <row r="45" spans="1:5" x14ac:dyDescent="0.3">
      <c r="A45" s="6" t="str">
        <f t="shared" si="2"/>
        <v>Open Space FurnitureBike Stand1000</v>
      </c>
      <c r="B45" t="s">
        <v>775</v>
      </c>
      <c r="C45" t="s">
        <v>770</v>
      </c>
      <c r="D45" t="s">
        <v>770</v>
      </c>
      <c r="E45" s="4">
        <v>1000</v>
      </c>
    </row>
    <row r="46" spans="1:5" x14ac:dyDescent="0.3">
      <c r="A46" s="6" t="str">
        <f t="shared" si="2"/>
        <v>Open Space FurnitureBike Stand1200</v>
      </c>
      <c r="B46" t="s">
        <v>777</v>
      </c>
      <c r="C46" t="s">
        <v>770</v>
      </c>
      <c r="D46" t="s">
        <v>770</v>
      </c>
      <c r="E46" s="4">
        <v>1200</v>
      </c>
    </row>
    <row r="47" spans="1:5" x14ac:dyDescent="0.3">
      <c r="A47" s="6" t="str">
        <f t="shared" si="2"/>
        <v>Open Space FurnitureBike Stand1500</v>
      </c>
      <c r="B47" t="s">
        <v>774</v>
      </c>
      <c r="C47" t="s">
        <v>770</v>
      </c>
      <c r="D47" t="s">
        <v>770</v>
      </c>
      <c r="E47" s="4">
        <v>1500</v>
      </c>
    </row>
    <row r="48" spans="1:5" x14ac:dyDescent="0.3">
      <c r="A48" s="6" t="str">
        <f t="shared" si="2"/>
        <v>Open Space FurnitureBike Stand2700</v>
      </c>
      <c r="B48" t="s">
        <v>776</v>
      </c>
      <c r="C48" t="s">
        <v>770</v>
      </c>
      <c r="D48" t="s">
        <v>770</v>
      </c>
      <c r="E48" s="4">
        <v>2700</v>
      </c>
    </row>
    <row r="49" spans="1:5" x14ac:dyDescent="0.3">
      <c r="A49" s="6" t="str">
        <f t="shared" si="2"/>
        <v>Open Space FurnitureDrink Fountain1000</v>
      </c>
      <c r="B49" t="s">
        <v>769</v>
      </c>
      <c r="C49" t="s">
        <v>771</v>
      </c>
      <c r="D49" t="s">
        <v>771</v>
      </c>
      <c r="E49" s="4">
        <v>1000</v>
      </c>
    </row>
    <row r="50" spans="1:5" x14ac:dyDescent="0.3">
      <c r="A50" s="6" t="str">
        <f t="shared" si="2"/>
        <v>Open Space FurnitureDrink Fountain2000</v>
      </c>
      <c r="B50" t="s">
        <v>778</v>
      </c>
      <c r="C50" t="s">
        <v>771</v>
      </c>
      <c r="D50" t="s">
        <v>771</v>
      </c>
      <c r="E50" s="4">
        <v>2000</v>
      </c>
    </row>
    <row r="51" spans="1:5" x14ac:dyDescent="0.3">
      <c r="A51" s="6" t="str">
        <f t="shared" si="2"/>
        <v>Open Space FurnitureFlagpole2945.8</v>
      </c>
      <c r="B51" t="s">
        <v>779</v>
      </c>
      <c r="C51" t="s">
        <v>772</v>
      </c>
      <c r="D51" t="s">
        <v>772</v>
      </c>
      <c r="E51" s="4">
        <v>2945.8</v>
      </c>
    </row>
    <row r="52" spans="1:5" x14ac:dyDescent="0.3">
      <c r="A52" s="6" t="str">
        <f t="shared" si="2"/>
        <v>Open Space FurnitureFlagpole3274.37</v>
      </c>
      <c r="B52" t="s">
        <v>782</v>
      </c>
      <c r="C52" t="s">
        <v>772</v>
      </c>
      <c r="D52" t="s">
        <v>772</v>
      </c>
      <c r="E52" s="4">
        <v>3274.37</v>
      </c>
    </row>
    <row r="53" spans="1:5" x14ac:dyDescent="0.3">
      <c r="A53" s="6" t="str">
        <f t="shared" si="2"/>
        <v>Open Space FurnitureMonument1000</v>
      </c>
      <c r="B53" t="s">
        <v>780</v>
      </c>
      <c r="C53" t="s">
        <v>773</v>
      </c>
      <c r="D53" t="s">
        <v>773</v>
      </c>
      <c r="E53" s="4">
        <v>1000</v>
      </c>
    </row>
    <row r="54" spans="1:5" x14ac:dyDescent="0.3">
      <c r="A54" s="6" t="str">
        <f t="shared" si="2"/>
        <v>Open Space FurnitureMonument3000</v>
      </c>
      <c r="B54" t="s">
        <v>693</v>
      </c>
      <c r="C54" t="s">
        <v>773</v>
      </c>
      <c r="D54" t="s">
        <v>773</v>
      </c>
      <c r="E54" s="4">
        <v>3000</v>
      </c>
    </row>
    <row r="55" spans="1:5" x14ac:dyDescent="0.3">
      <c r="A55" s="6" t="str">
        <f t="shared" si="2"/>
        <v>Open Space FurnitureMonument5000</v>
      </c>
      <c r="B55" t="s">
        <v>781</v>
      </c>
      <c r="C55" t="s">
        <v>773</v>
      </c>
      <c r="D55" t="s">
        <v>773</v>
      </c>
      <c r="E55" s="4">
        <v>5000</v>
      </c>
    </row>
    <row r="56" spans="1:5" x14ac:dyDescent="0.3">
      <c r="A56" s="6" t="str">
        <f t="shared" si="2"/>
        <v>Open Space FurnitureMonument10000</v>
      </c>
      <c r="C56" t="s">
        <v>773</v>
      </c>
      <c r="D56" t="s">
        <v>773</v>
      </c>
      <c r="E56" s="4">
        <v>10000</v>
      </c>
    </row>
    <row r="57" spans="1:5" x14ac:dyDescent="0.3">
      <c r="A57" s="6" t="str">
        <f t="shared" si="2"/>
        <v>Open Space FurnitureMonument15000</v>
      </c>
      <c r="C57" t="s">
        <v>773</v>
      </c>
      <c r="D57" t="s">
        <v>773</v>
      </c>
      <c r="E57" s="4">
        <v>15000</v>
      </c>
    </row>
    <row r="58" spans="1:5" x14ac:dyDescent="0.3">
      <c r="A58" s="6" t="str">
        <f t="shared" si="2"/>
        <v>Open Space FurnitureMonument20000</v>
      </c>
      <c r="C58" t="s">
        <v>773</v>
      </c>
      <c r="D58" t="s">
        <v>773</v>
      </c>
      <c r="E58" s="4">
        <v>20000</v>
      </c>
    </row>
    <row r="59" spans="1:5" x14ac:dyDescent="0.3">
      <c r="A59" s="6" t="str">
        <f t="shared" si="2"/>
        <v>Open Space FurniturePole2000</v>
      </c>
      <c r="C59" t="s">
        <v>775</v>
      </c>
      <c r="D59" t="s">
        <v>775</v>
      </c>
      <c r="E59" s="4">
        <v>2000</v>
      </c>
    </row>
    <row r="60" spans="1:5" x14ac:dyDescent="0.3">
      <c r="A60" s="6" t="str">
        <f t="shared" si="2"/>
        <v>Open Space FurniturePower Meter4000</v>
      </c>
      <c r="C60" t="s">
        <v>777</v>
      </c>
      <c r="D60" t="s">
        <v>777</v>
      </c>
      <c r="E60" s="4">
        <v>4000</v>
      </c>
    </row>
    <row r="61" spans="1:5" x14ac:dyDescent="0.3">
      <c r="A61" s="6" t="str">
        <f t="shared" si="2"/>
        <v>Open Space FurniturePedestrian Rail1000</v>
      </c>
      <c r="C61" t="s">
        <v>774</v>
      </c>
      <c r="D61" t="s">
        <v>774</v>
      </c>
      <c r="E61" s="4">
        <v>1000</v>
      </c>
    </row>
    <row r="62" spans="1:5" x14ac:dyDescent="0.3">
      <c r="A62" s="6" t="str">
        <f t="shared" si="2"/>
        <v>Open Space FurnitureSeat1000</v>
      </c>
      <c r="C62" t="s">
        <v>776</v>
      </c>
      <c r="D62" t="s">
        <v>776</v>
      </c>
      <c r="E62" s="4">
        <v>1000</v>
      </c>
    </row>
    <row r="63" spans="1:5" x14ac:dyDescent="0.3">
      <c r="A63" s="6" t="str">
        <f t="shared" si="2"/>
        <v>Open Space FurnitureSeat1200</v>
      </c>
      <c r="C63" t="s">
        <v>776</v>
      </c>
      <c r="D63" t="s">
        <v>776</v>
      </c>
      <c r="E63" s="4">
        <v>1200</v>
      </c>
    </row>
    <row r="64" spans="1:5" x14ac:dyDescent="0.3">
      <c r="A64" s="6" t="str">
        <f t="shared" si="2"/>
        <v>Open Space FurnitureSeat1440</v>
      </c>
      <c r="C64" t="s">
        <v>776</v>
      </c>
      <c r="D64" t="s">
        <v>776</v>
      </c>
      <c r="E64" s="4">
        <v>1440</v>
      </c>
    </row>
    <row r="65" spans="1:5" x14ac:dyDescent="0.3">
      <c r="A65" s="6" t="str">
        <f t="shared" si="2"/>
        <v>Open Space FurnitureSeat1600</v>
      </c>
      <c r="C65" t="s">
        <v>776</v>
      </c>
      <c r="D65" t="s">
        <v>776</v>
      </c>
      <c r="E65" s="4">
        <v>1600</v>
      </c>
    </row>
    <row r="66" spans="1:5" x14ac:dyDescent="0.3">
      <c r="A66" s="6" t="str">
        <f t="shared" si="2"/>
        <v>Open Space FurnitureSeat2000</v>
      </c>
      <c r="C66" t="s">
        <v>776</v>
      </c>
      <c r="D66" t="s">
        <v>776</v>
      </c>
      <c r="E66" s="4">
        <v>2000</v>
      </c>
    </row>
    <row r="67" spans="1:5" x14ac:dyDescent="0.3">
      <c r="A67" s="6" t="str">
        <f t="shared" si="2"/>
        <v>Open Space FurnitureSeat3000</v>
      </c>
      <c r="C67" t="s">
        <v>776</v>
      </c>
      <c r="D67" t="s">
        <v>776</v>
      </c>
      <c r="E67" s="4">
        <v>3000</v>
      </c>
    </row>
    <row r="68" spans="1:5" x14ac:dyDescent="0.3">
      <c r="A68" s="6" t="str">
        <f t="shared" si="2"/>
        <v>Open Space FurnitureSeat4445.05</v>
      </c>
      <c r="C68" t="s">
        <v>776</v>
      </c>
      <c r="D68" t="s">
        <v>776</v>
      </c>
      <c r="E68" s="4">
        <v>4445.05</v>
      </c>
    </row>
    <row r="69" spans="1:5" x14ac:dyDescent="0.3">
      <c r="A69" s="6" t="str">
        <f t="shared" si="2"/>
        <v>Open Space FurnitureSeat5000</v>
      </c>
      <c r="C69" t="s">
        <v>776</v>
      </c>
      <c r="D69" t="s">
        <v>776</v>
      </c>
      <c r="E69" s="4">
        <v>5000</v>
      </c>
    </row>
    <row r="70" spans="1:5" x14ac:dyDescent="0.3">
      <c r="A70" s="6" t="str">
        <f t="shared" si="2"/>
        <v>Open Space FurnitureSeat9512.2</v>
      </c>
      <c r="C70" t="s">
        <v>776</v>
      </c>
      <c r="D70" t="s">
        <v>776</v>
      </c>
      <c r="E70" s="4">
        <v>9512.2000000000007</v>
      </c>
    </row>
    <row r="71" spans="1:5" x14ac:dyDescent="0.3">
      <c r="A71" s="6" t="str">
        <f t="shared" si="2"/>
        <v>Open Space FurnitureBeach Shower4000</v>
      </c>
      <c r="C71" t="s">
        <v>769</v>
      </c>
      <c r="D71" t="s">
        <v>769</v>
      </c>
      <c r="E71" s="4">
        <v>4000</v>
      </c>
    </row>
    <row r="72" spans="1:5" x14ac:dyDescent="0.3">
      <c r="A72" s="6" t="str">
        <f t="shared" si="2"/>
        <v>Open Space FurnitureTap1000</v>
      </c>
      <c r="C72" t="s">
        <v>778</v>
      </c>
      <c r="D72" t="s">
        <v>778</v>
      </c>
      <c r="E72" s="4">
        <v>1000</v>
      </c>
    </row>
    <row r="73" spans="1:5" x14ac:dyDescent="0.3">
      <c r="A73" s="6" t="str">
        <f t="shared" si="2"/>
        <v>Open Space FurnitureTable2000</v>
      </c>
      <c r="C73" t="s">
        <v>779</v>
      </c>
      <c r="D73" t="s">
        <v>779</v>
      </c>
      <c r="E73" s="4">
        <v>2000</v>
      </c>
    </row>
    <row r="74" spans="1:5" x14ac:dyDescent="0.3">
      <c r="A74" s="6" t="str">
        <f t="shared" si="2"/>
        <v>Open Space FurnitureTable and Chairs1200</v>
      </c>
      <c r="C74" t="s">
        <v>782</v>
      </c>
      <c r="D74" t="s">
        <v>782</v>
      </c>
      <c r="E74" s="4">
        <v>1200</v>
      </c>
    </row>
    <row r="75" spans="1:5" x14ac:dyDescent="0.3">
      <c r="A75" s="6" t="str">
        <f t="shared" si="2"/>
        <v>Open Space FurnitureTable and Chairs1440</v>
      </c>
      <c r="C75" t="s">
        <v>782</v>
      </c>
      <c r="D75" t="s">
        <v>782</v>
      </c>
      <c r="E75" s="4">
        <v>1440</v>
      </c>
    </row>
    <row r="76" spans="1:5" x14ac:dyDescent="0.3">
      <c r="A76" s="6" t="str">
        <f t="shared" si="2"/>
        <v>Open Space FurnitureTable and Chairs1600</v>
      </c>
      <c r="C76" t="s">
        <v>782</v>
      </c>
      <c r="D76" t="s">
        <v>782</v>
      </c>
      <c r="E76" s="4">
        <v>1600</v>
      </c>
    </row>
    <row r="77" spans="1:5" x14ac:dyDescent="0.3">
      <c r="A77" s="6" t="str">
        <f t="shared" si="2"/>
        <v>Open Space FurnitureTable and Chairs2000</v>
      </c>
      <c r="C77" t="s">
        <v>782</v>
      </c>
      <c r="D77" t="s">
        <v>782</v>
      </c>
      <c r="E77" s="4">
        <v>2000</v>
      </c>
    </row>
    <row r="78" spans="1:5" x14ac:dyDescent="0.3">
      <c r="A78" s="6" t="str">
        <f t="shared" si="2"/>
        <v>Open Space FurnitureTable and Chairs2400</v>
      </c>
      <c r="C78" t="s">
        <v>782</v>
      </c>
      <c r="D78" t="s">
        <v>782</v>
      </c>
      <c r="E78" s="4">
        <v>2400</v>
      </c>
    </row>
    <row r="79" spans="1:5" x14ac:dyDescent="0.3">
      <c r="A79" s="6" t="str">
        <f t="shared" si="2"/>
        <v>Open Space FurnitureTable and Chairs3000</v>
      </c>
      <c r="C79" t="s">
        <v>782</v>
      </c>
      <c r="D79" t="s">
        <v>782</v>
      </c>
      <c r="E79" s="4">
        <v>3000</v>
      </c>
    </row>
    <row r="80" spans="1:5" x14ac:dyDescent="0.3">
      <c r="A80" s="6" t="str">
        <f t="shared" si="2"/>
        <v>Open Space FurnitureTable and Chairs3750</v>
      </c>
      <c r="C80" t="s">
        <v>782</v>
      </c>
      <c r="D80" t="s">
        <v>782</v>
      </c>
      <c r="E80" s="4">
        <v>3750</v>
      </c>
    </row>
    <row r="81" spans="1:5" x14ac:dyDescent="0.3">
      <c r="A81" s="6" t="str">
        <f t="shared" si="2"/>
        <v>Open Space FurnitureViewing Platform73500</v>
      </c>
      <c r="C81" t="s">
        <v>780</v>
      </c>
      <c r="D81" t="s">
        <v>780</v>
      </c>
      <c r="E81" s="4">
        <v>73500</v>
      </c>
    </row>
    <row r="82" spans="1:5" x14ac:dyDescent="0.3">
      <c r="A82" s="6" t="str">
        <f t="shared" si="2"/>
        <v>Open Space FurnitureViewing Platform1000</v>
      </c>
      <c r="C82" t="s">
        <v>780</v>
      </c>
      <c r="D82" t="s">
        <v>780</v>
      </c>
      <c r="E82" s="4">
        <v>1000</v>
      </c>
    </row>
    <row r="83" spans="1:5" x14ac:dyDescent="0.3">
      <c r="A83" s="6" t="str">
        <f t="shared" si="2"/>
        <v>Open Space FurnitureViewing Platform2000</v>
      </c>
      <c r="C83" t="s">
        <v>780</v>
      </c>
      <c r="D83" t="s">
        <v>780</v>
      </c>
      <c r="E83" s="4">
        <v>2000</v>
      </c>
    </row>
    <row r="84" spans="1:5" x14ac:dyDescent="0.3">
      <c r="A84" s="6" t="str">
        <f t="shared" si="2"/>
        <v>Open Space FurnitureViewing Platform10000</v>
      </c>
      <c r="C84" t="s">
        <v>780</v>
      </c>
      <c r="D84" t="s">
        <v>780</v>
      </c>
      <c r="E84" s="4">
        <v>10000</v>
      </c>
    </row>
    <row r="85" spans="1:5" x14ac:dyDescent="0.3">
      <c r="A85" s="6" t="str">
        <f t="shared" ref="A85" si="3">CONCATENATE(A$38,D85,E85)</f>
        <v>Open Space FurnitureWater Meter1000</v>
      </c>
      <c r="C85" t="s">
        <v>693</v>
      </c>
      <c r="D85" t="s">
        <v>693</v>
      </c>
      <c r="E85" s="4">
        <v>1000</v>
      </c>
    </row>
    <row r="86" spans="1:5" x14ac:dyDescent="0.3">
      <c r="A86" s="6" t="str">
        <f t="shared" si="2"/>
        <v>Open Space FurnitureWater Meter2000</v>
      </c>
      <c r="C86" t="s">
        <v>693</v>
      </c>
      <c r="D86" t="s">
        <v>693</v>
      </c>
      <c r="E86" s="4">
        <v>2000</v>
      </c>
    </row>
    <row r="87" spans="1:5" x14ac:dyDescent="0.3">
      <c r="A87" s="6" t="str">
        <f t="shared" si="2"/>
        <v>Open Space FurnitureWater Tank3000</v>
      </c>
      <c r="C87" t="s">
        <v>781</v>
      </c>
      <c r="D87" t="s">
        <v>781</v>
      </c>
      <c r="E87" s="4">
        <v>3000</v>
      </c>
    </row>
    <row r="89" spans="1:5" x14ac:dyDescent="0.3">
      <c r="A89" s="1" t="s">
        <v>758</v>
      </c>
    </row>
    <row r="90" spans="1:5" x14ac:dyDescent="0.3">
      <c r="B90" s="1" t="s">
        <v>676</v>
      </c>
      <c r="C90" s="1"/>
      <c r="D90" s="1" t="s">
        <v>675</v>
      </c>
      <c r="E90" s="1" t="s">
        <v>677</v>
      </c>
    </row>
    <row r="91" spans="1:5" x14ac:dyDescent="0.3">
      <c r="A91" s="6" t="str">
        <f>CONCATENATE(A$89,D91,E91)</f>
        <v>Other Structures</v>
      </c>
      <c r="B91" t="s">
        <v>783</v>
      </c>
      <c r="C91" t="s">
        <v>783</v>
      </c>
    </row>
    <row r="92" spans="1:5" x14ac:dyDescent="0.3">
      <c r="A92" s="6" t="str">
        <f t="shared" ref="A92:A101" si="4">CONCATENATE(A$89,D92,E92)</f>
        <v>Other Structures</v>
      </c>
      <c r="B92" t="s">
        <v>785</v>
      </c>
      <c r="C92" t="s">
        <v>783</v>
      </c>
    </row>
    <row r="93" spans="1:5" x14ac:dyDescent="0.3">
      <c r="A93" s="6" t="str">
        <f t="shared" si="4"/>
        <v>Other Structures</v>
      </c>
      <c r="B93" t="s">
        <v>784</v>
      </c>
      <c r="C93" t="s">
        <v>783</v>
      </c>
    </row>
    <row r="94" spans="1:5" x14ac:dyDescent="0.3">
      <c r="A94" s="6" t="str">
        <f t="shared" si="4"/>
        <v>Other Structures</v>
      </c>
      <c r="C94" t="s">
        <v>783</v>
      </c>
    </row>
    <row r="95" spans="1:5" x14ac:dyDescent="0.3">
      <c r="A95" s="6" t="str">
        <f t="shared" si="4"/>
        <v>Other Structures</v>
      </c>
      <c r="C95" t="s">
        <v>783</v>
      </c>
    </row>
    <row r="96" spans="1:5" x14ac:dyDescent="0.3">
      <c r="A96" s="6" t="str">
        <f t="shared" si="4"/>
        <v>Other Structures</v>
      </c>
      <c r="C96" t="s">
        <v>785</v>
      </c>
    </row>
    <row r="97" spans="1:5" x14ac:dyDescent="0.3">
      <c r="A97" s="6" t="str">
        <f t="shared" si="4"/>
        <v>Other Structures</v>
      </c>
      <c r="C97" t="s">
        <v>785</v>
      </c>
    </row>
    <row r="98" spans="1:5" x14ac:dyDescent="0.3">
      <c r="A98" s="6" t="str">
        <f t="shared" si="4"/>
        <v>Other Structures</v>
      </c>
      <c r="C98" t="s">
        <v>785</v>
      </c>
    </row>
    <row r="99" spans="1:5" x14ac:dyDescent="0.3">
      <c r="A99" s="6" t="str">
        <f t="shared" si="4"/>
        <v>Other Structures</v>
      </c>
      <c r="C99" t="s">
        <v>785</v>
      </c>
    </row>
    <row r="100" spans="1:5" x14ac:dyDescent="0.3">
      <c r="A100" s="6" t="str">
        <f t="shared" si="4"/>
        <v>Other Structures</v>
      </c>
      <c r="C100" t="s">
        <v>785</v>
      </c>
    </row>
    <row r="101" spans="1:5" x14ac:dyDescent="0.3">
      <c r="A101" s="6" t="str">
        <f t="shared" si="4"/>
        <v>Other Structures</v>
      </c>
      <c r="C101" t="s">
        <v>784</v>
      </c>
    </row>
    <row r="103" spans="1:5" x14ac:dyDescent="0.3">
      <c r="A103" s="1" t="s">
        <v>759</v>
      </c>
    </row>
    <row r="104" spans="1:5" x14ac:dyDescent="0.3">
      <c r="B104" s="1" t="s">
        <v>676</v>
      </c>
      <c r="C104" s="1"/>
      <c r="D104" s="1" t="s">
        <v>675</v>
      </c>
      <c r="E104" s="1" t="s">
        <v>677</v>
      </c>
    </row>
    <row r="105" spans="1:5" x14ac:dyDescent="0.3">
      <c r="A105" s="6" t="str">
        <f>CONCATENATE(A$103,D105,E105)</f>
        <v>Park Active AreasAthletics1000</v>
      </c>
      <c r="B105" t="s">
        <v>786</v>
      </c>
      <c r="C105" t="s">
        <v>786</v>
      </c>
      <c r="D105" t="s">
        <v>786</v>
      </c>
      <c r="E105">
        <v>1000</v>
      </c>
    </row>
    <row r="106" spans="1:5" x14ac:dyDescent="0.3">
      <c r="A106" s="6" t="str">
        <f t="shared" ref="A106:A129" si="5">CONCATENATE(A$103,D106,E106)</f>
        <v>Park Active AreasAthletics3000</v>
      </c>
      <c r="B106" t="s">
        <v>787</v>
      </c>
      <c r="C106" t="s">
        <v>786</v>
      </c>
      <c r="D106" t="s">
        <v>786</v>
      </c>
      <c r="E106">
        <v>3000</v>
      </c>
    </row>
    <row r="107" spans="1:5" x14ac:dyDescent="0.3">
      <c r="A107" s="6" t="str">
        <f t="shared" si="5"/>
        <v>Park Active AreasBasketball56988</v>
      </c>
      <c r="B107" t="s">
        <v>788</v>
      </c>
      <c r="C107" t="s">
        <v>787</v>
      </c>
      <c r="D107" t="s">
        <v>787</v>
      </c>
      <c r="E107">
        <v>56988</v>
      </c>
    </row>
    <row r="108" spans="1:5" x14ac:dyDescent="0.3">
      <c r="A108" s="6" t="str">
        <f t="shared" si="5"/>
        <v>Park Active AreasBasketball19948.5</v>
      </c>
      <c r="B108" t="s">
        <v>789</v>
      </c>
      <c r="C108" t="s">
        <v>787</v>
      </c>
      <c r="D108" t="s">
        <v>787</v>
      </c>
      <c r="E108">
        <v>19948.5</v>
      </c>
    </row>
    <row r="109" spans="1:5" x14ac:dyDescent="0.3">
      <c r="A109" s="6" t="str">
        <f t="shared" si="5"/>
        <v>Park Active AreasBasketball96720</v>
      </c>
      <c r="B109" t="s">
        <v>790</v>
      </c>
      <c r="C109" t="s">
        <v>787</v>
      </c>
      <c r="D109" t="s">
        <v>787</v>
      </c>
      <c r="E109">
        <v>96720</v>
      </c>
    </row>
    <row r="110" spans="1:5" x14ac:dyDescent="0.3">
      <c r="A110" s="6" t="str">
        <f t="shared" si="5"/>
        <v>Park Active AreasMultipurpose5803.2</v>
      </c>
      <c r="B110" t="s">
        <v>791</v>
      </c>
      <c r="C110" t="s">
        <v>788</v>
      </c>
      <c r="D110" t="s">
        <v>788</v>
      </c>
      <c r="E110">
        <v>5803.2</v>
      </c>
    </row>
    <row r="111" spans="1:5" x14ac:dyDescent="0.3">
      <c r="A111" s="6" t="str">
        <f t="shared" si="5"/>
        <v>Park Active AreasMultipurpose18996</v>
      </c>
      <c r="B111" t="s">
        <v>792</v>
      </c>
      <c r="C111" t="s">
        <v>788</v>
      </c>
      <c r="D111" t="s">
        <v>788</v>
      </c>
      <c r="E111">
        <v>18996</v>
      </c>
    </row>
    <row r="112" spans="1:5" x14ac:dyDescent="0.3">
      <c r="A112" s="6" t="str">
        <f t="shared" si="5"/>
        <v>Park Active AreasMultipurpose48360</v>
      </c>
      <c r="B112" t="s">
        <v>793</v>
      </c>
      <c r="C112" t="s">
        <v>788</v>
      </c>
      <c r="D112" t="s">
        <v>788</v>
      </c>
      <c r="E112">
        <v>48360</v>
      </c>
    </row>
    <row r="113" spans="1:5" x14ac:dyDescent="0.3">
      <c r="A113" s="6" t="str">
        <f t="shared" si="5"/>
        <v>Park Active AreasNetball10000</v>
      </c>
      <c r="B113" t="s">
        <v>794</v>
      </c>
      <c r="C113" t="s">
        <v>789</v>
      </c>
      <c r="D113" t="s">
        <v>789</v>
      </c>
      <c r="E113">
        <v>10000</v>
      </c>
    </row>
    <row r="114" spans="1:5" x14ac:dyDescent="0.3">
      <c r="A114" s="6" t="str">
        <f t="shared" si="5"/>
        <v>Park Active AreasNetball110000</v>
      </c>
      <c r="C114" t="s">
        <v>789</v>
      </c>
      <c r="D114" t="s">
        <v>789</v>
      </c>
      <c r="E114">
        <v>110000</v>
      </c>
    </row>
    <row r="115" spans="1:5" x14ac:dyDescent="0.3">
      <c r="A115" s="6" t="str">
        <f t="shared" si="5"/>
        <v>Park Active AreasNetball20000</v>
      </c>
      <c r="C115" t="s">
        <v>789</v>
      </c>
      <c r="D115" t="s">
        <v>789</v>
      </c>
      <c r="E115">
        <v>20000</v>
      </c>
    </row>
    <row r="116" spans="1:5" x14ac:dyDescent="0.3">
      <c r="A116" s="6" t="str">
        <f t="shared" si="5"/>
        <v>Park Active AreasNetball15000</v>
      </c>
      <c r="C116" t="s">
        <v>789</v>
      </c>
      <c r="D116" t="s">
        <v>789</v>
      </c>
      <c r="E116">
        <v>15000</v>
      </c>
    </row>
    <row r="117" spans="1:5" x14ac:dyDescent="0.3">
      <c r="A117" s="6" t="str">
        <f t="shared" si="5"/>
        <v>Park Active AreasLong Jump Pit3000</v>
      </c>
      <c r="C117" t="s">
        <v>790</v>
      </c>
      <c r="D117" t="s">
        <v>790</v>
      </c>
      <c r="E117">
        <v>3000</v>
      </c>
    </row>
    <row r="118" spans="1:5" x14ac:dyDescent="0.3">
      <c r="A118" s="6" t="str">
        <f t="shared" si="5"/>
        <v>Park Active AreasLong Jump Pit5000</v>
      </c>
      <c r="C118" t="s">
        <v>790</v>
      </c>
      <c r="D118" t="s">
        <v>790</v>
      </c>
      <c r="E118">
        <v>5000</v>
      </c>
    </row>
    <row r="119" spans="1:5" x14ac:dyDescent="0.3">
      <c r="A119" s="6" t="str">
        <f t="shared" si="5"/>
        <v>Park Active AreasSkate Park200000</v>
      </c>
      <c r="C119" t="s">
        <v>791</v>
      </c>
      <c r="D119" t="s">
        <v>791</v>
      </c>
      <c r="E119">
        <v>200000</v>
      </c>
    </row>
    <row r="120" spans="1:5" x14ac:dyDescent="0.3">
      <c r="A120" s="6" t="str">
        <f t="shared" si="5"/>
        <v>Park Active AreasSkate Park10000</v>
      </c>
      <c r="C120" t="s">
        <v>791</v>
      </c>
      <c r="D120" t="s">
        <v>791</v>
      </c>
      <c r="E120">
        <v>10000</v>
      </c>
    </row>
    <row r="121" spans="1:5" x14ac:dyDescent="0.3">
      <c r="A121" s="6" t="str">
        <f t="shared" si="5"/>
        <v>Park Active AreasTennis120000</v>
      </c>
      <c r="C121" t="s">
        <v>792</v>
      </c>
      <c r="D121" t="s">
        <v>792</v>
      </c>
      <c r="E121">
        <v>120000</v>
      </c>
    </row>
    <row r="122" spans="1:5" x14ac:dyDescent="0.3">
      <c r="A122" s="6" t="str">
        <f t="shared" si="5"/>
        <v>Park Active AreasTennis180000</v>
      </c>
      <c r="C122" t="s">
        <v>792</v>
      </c>
      <c r="D122" t="s">
        <v>792</v>
      </c>
      <c r="E122">
        <v>180000</v>
      </c>
    </row>
    <row r="123" spans="1:5" x14ac:dyDescent="0.3">
      <c r="A123" s="6" t="str">
        <f t="shared" si="5"/>
        <v>Park Active AreasTennis86000</v>
      </c>
      <c r="C123" t="s">
        <v>792</v>
      </c>
      <c r="D123" t="s">
        <v>792</v>
      </c>
      <c r="E123">
        <v>86000</v>
      </c>
    </row>
    <row r="124" spans="1:5" x14ac:dyDescent="0.3">
      <c r="A124" s="6" t="str">
        <f t="shared" si="5"/>
        <v>Park Active AreasTennis60000</v>
      </c>
      <c r="C124" t="s">
        <v>792</v>
      </c>
      <c r="D124" t="s">
        <v>792</v>
      </c>
      <c r="E124">
        <v>60000</v>
      </c>
    </row>
    <row r="125" spans="1:5" x14ac:dyDescent="0.3">
      <c r="A125" s="6" t="str">
        <f t="shared" si="5"/>
        <v>Park Active AreasTennis240000</v>
      </c>
      <c r="C125" t="s">
        <v>792</v>
      </c>
      <c r="D125" t="s">
        <v>792</v>
      </c>
      <c r="E125">
        <v>240000</v>
      </c>
    </row>
    <row r="126" spans="1:5" x14ac:dyDescent="0.3">
      <c r="A126" s="6" t="str">
        <f t="shared" si="5"/>
        <v>Park Active AreasKick Wall5640</v>
      </c>
      <c r="C126" t="s">
        <v>793</v>
      </c>
      <c r="D126" t="s">
        <v>793</v>
      </c>
      <c r="E126">
        <v>5640</v>
      </c>
    </row>
    <row r="127" spans="1:5" x14ac:dyDescent="0.3">
      <c r="A127" s="6" t="str">
        <f t="shared" si="5"/>
        <v>Park Active AreasKick Wall14100</v>
      </c>
      <c r="C127" t="s">
        <v>793</v>
      </c>
      <c r="D127" t="s">
        <v>793</v>
      </c>
      <c r="E127">
        <v>14100</v>
      </c>
    </row>
    <row r="128" spans="1:5" x14ac:dyDescent="0.3">
      <c r="A128" s="6" t="str">
        <f t="shared" si="5"/>
        <v>Park Active AreasKick Wall9400</v>
      </c>
      <c r="C128" t="s">
        <v>793</v>
      </c>
      <c r="D128" t="s">
        <v>793</v>
      </c>
      <c r="E128">
        <v>9400</v>
      </c>
    </row>
    <row r="129" spans="1:5" x14ac:dyDescent="0.3">
      <c r="A129" s="6" t="str">
        <f t="shared" si="5"/>
        <v>Park Active AreasCricket Wicket Turf7000</v>
      </c>
      <c r="C129" t="s">
        <v>794</v>
      </c>
      <c r="D129" t="s">
        <v>794</v>
      </c>
      <c r="E129">
        <v>7000</v>
      </c>
    </row>
    <row r="131" spans="1:5" x14ac:dyDescent="0.3">
      <c r="A131" s="1" t="s">
        <v>760</v>
      </c>
    </row>
    <row r="132" spans="1:5" x14ac:dyDescent="0.3">
      <c r="B132" s="1" t="s">
        <v>676</v>
      </c>
      <c r="C132" s="1"/>
      <c r="D132" s="1" t="s">
        <v>675</v>
      </c>
      <c r="E132" s="1" t="s">
        <v>677</v>
      </c>
    </row>
    <row r="133" spans="1:5" x14ac:dyDescent="0.3">
      <c r="A133" s="6" t="str">
        <f>CONCATENATE(A$131,D133,E133)</f>
        <v>Park EquipmentAFL10000</v>
      </c>
      <c r="B133" t="s">
        <v>796</v>
      </c>
      <c r="C133" t="s">
        <v>796</v>
      </c>
      <c r="D133" t="s">
        <v>796</v>
      </c>
      <c r="E133">
        <v>10000</v>
      </c>
    </row>
    <row r="134" spans="1:5" x14ac:dyDescent="0.3">
      <c r="A134" s="6" t="str">
        <f t="shared" ref="A134:A155" si="6">CONCATENATE(A$131,D134,E134)</f>
        <v>Park EquipmentBasketball Hoop3000</v>
      </c>
      <c r="B134" t="s">
        <v>798</v>
      </c>
      <c r="C134" t="s">
        <v>798</v>
      </c>
      <c r="D134" t="s">
        <v>798</v>
      </c>
      <c r="E134">
        <v>3000</v>
      </c>
    </row>
    <row r="135" spans="1:5" x14ac:dyDescent="0.3">
      <c r="A135" s="6" t="str">
        <f t="shared" si="6"/>
        <v>Park EquipmentCricket Screen2500</v>
      </c>
      <c r="B135" t="s">
        <v>799</v>
      </c>
      <c r="C135" t="s">
        <v>799</v>
      </c>
      <c r="D135" t="s">
        <v>799</v>
      </c>
      <c r="E135">
        <v>2500</v>
      </c>
    </row>
    <row r="136" spans="1:5" x14ac:dyDescent="0.3">
      <c r="A136" s="6" t="str">
        <f t="shared" si="6"/>
        <v>Park EquipmentCricket Screen5000</v>
      </c>
      <c r="B136" t="s">
        <v>800</v>
      </c>
      <c r="C136" t="s">
        <v>799</v>
      </c>
      <c r="D136" t="s">
        <v>799</v>
      </c>
      <c r="E136">
        <v>5000</v>
      </c>
    </row>
    <row r="137" spans="1:5" x14ac:dyDescent="0.3">
      <c r="A137" s="6" t="str">
        <f t="shared" si="6"/>
        <v>Park EquipmentCricket Screen30000</v>
      </c>
      <c r="B137" t="s">
        <v>789</v>
      </c>
      <c r="C137" t="s">
        <v>799</v>
      </c>
      <c r="D137" t="s">
        <v>799</v>
      </c>
      <c r="E137">
        <v>30000</v>
      </c>
    </row>
    <row r="138" spans="1:5" x14ac:dyDescent="0.3">
      <c r="A138" s="6" t="str">
        <f t="shared" si="6"/>
        <v>Park EquipmentFootball Goal Post5000</v>
      </c>
      <c r="B138" t="s">
        <v>795</v>
      </c>
      <c r="C138" t="s">
        <v>800</v>
      </c>
      <c r="D138" t="s">
        <v>800</v>
      </c>
      <c r="E138">
        <v>5000</v>
      </c>
    </row>
    <row r="139" spans="1:5" x14ac:dyDescent="0.3">
      <c r="A139" s="6" t="str">
        <f t="shared" si="6"/>
        <v>Park EquipmentNetball1000</v>
      </c>
      <c r="B139" t="s">
        <v>797</v>
      </c>
      <c r="C139" t="s">
        <v>789</v>
      </c>
      <c r="D139" t="s">
        <v>789</v>
      </c>
      <c r="E139">
        <v>1000</v>
      </c>
    </row>
    <row r="140" spans="1:5" x14ac:dyDescent="0.3">
      <c r="A140" s="6" t="str">
        <f t="shared" si="6"/>
        <v>Park EquipmentPlay Equipment1000</v>
      </c>
      <c r="C140" t="s">
        <v>795</v>
      </c>
      <c r="D140" t="s">
        <v>795</v>
      </c>
      <c r="E140">
        <v>1000</v>
      </c>
    </row>
    <row r="141" spans="1:5" x14ac:dyDescent="0.3">
      <c r="A141" s="6" t="str">
        <f t="shared" si="6"/>
        <v>Park EquipmentPlay Equipment1200</v>
      </c>
      <c r="C141" t="s">
        <v>795</v>
      </c>
      <c r="D141" t="s">
        <v>795</v>
      </c>
      <c r="E141">
        <v>1200</v>
      </c>
    </row>
    <row r="142" spans="1:5" x14ac:dyDescent="0.3">
      <c r="A142" s="6" t="str">
        <f t="shared" si="6"/>
        <v>Park EquipmentPlay Equipment1500</v>
      </c>
      <c r="C142" t="s">
        <v>795</v>
      </c>
      <c r="D142" t="s">
        <v>795</v>
      </c>
      <c r="E142">
        <v>1500</v>
      </c>
    </row>
    <row r="143" spans="1:5" x14ac:dyDescent="0.3">
      <c r="A143" s="6" t="str">
        <f t="shared" si="6"/>
        <v>Park EquipmentPlay Equipment2000</v>
      </c>
      <c r="C143" t="s">
        <v>795</v>
      </c>
      <c r="D143" t="s">
        <v>795</v>
      </c>
      <c r="E143">
        <v>2000</v>
      </c>
    </row>
    <row r="144" spans="1:5" x14ac:dyDescent="0.3">
      <c r="A144" s="6" t="str">
        <f t="shared" si="6"/>
        <v>Park EquipmentPlay Equipment3000</v>
      </c>
      <c r="C144" t="s">
        <v>795</v>
      </c>
      <c r="D144" t="s">
        <v>795</v>
      </c>
      <c r="E144">
        <v>3000</v>
      </c>
    </row>
    <row r="145" spans="1:5" x14ac:dyDescent="0.3">
      <c r="A145" s="6" t="str">
        <f t="shared" si="6"/>
        <v>Park EquipmentPlay Equipment5000</v>
      </c>
      <c r="C145" t="s">
        <v>795</v>
      </c>
      <c r="D145" t="s">
        <v>795</v>
      </c>
      <c r="E145">
        <v>5000</v>
      </c>
    </row>
    <row r="146" spans="1:5" x14ac:dyDescent="0.3">
      <c r="A146" s="6" t="str">
        <f t="shared" si="6"/>
        <v>Park EquipmentPlay Equipment8000</v>
      </c>
      <c r="C146" t="s">
        <v>795</v>
      </c>
      <c r="D146" t="s">
        <v>795</v>
      </c>
      <c r="E146">
        <v>8000</v>
      </c>
    </row>
    <row r="147" spans="1:5" x14ac:dyDescent="0.3">
      <c r="A147" s="6" t="str">
        <f t="shared" si="6"/>
        <v>Park EquipmentPlay Equipment10000</v>
      </c>
      <c r="C147" t="s">
        <v>795</v>
      </c>
      <c r="D147" t="s">
        <v>795</v>
      </c>
      <c r="E147">
        <v>10000</v>
      </c>
    </row>
    <row r="148" spans="1:5" x14ac:dyDescent="0.3">
      <c r="A148" s="6" t="str">
        <f t="shared" si="6"/>
        <v>Park EquipmentPlay Equipment20000</v>
      </c>
      <c r="C148" t="s">
        <v>795</v>
      </c>
      <c r="D148" t="s">
        <v>795</v>
      </c>
      <c r="E148">
        <v>20000</v>
      </c>
    </row>
    <row r="149" spans="1:5" x14ac:dyDescent="0.3">
      <c r="A149" s="6" t="str">
        <f t="shared" si="6"/>
        <v>Park EquipmentPlay Equipment30000</v>
      </c>
      <c r="C149" t="s">
        <v>795</v>
      </c>
      <c r="D149" t="s">
        <v>795</v>
      </c>
      <c r="E149">
        <v>30000</v>
      </c>
    </row>
    <row r="150" spans="1:5" x14ac:dyDescent="0.3">
      <c r="A150" s="6" t="str">
        <f t="shared" si="6"/>
        <v>Park EquipmentPlay Equipment46995</v>
      </c>
      <c r="C150" t="s">
        <v>795</v>
      </c>
      <c r="D150" t="s">
        <v>795</v>
      </c>
      <c r="E150">
        <v>46995</v>
      </c>
    </row>
    <row r="151" spans="1:5" x14ac:dyDescent="0.3">
      <c r="A151" s="6" t="str">
        <f t="shared" si="6"/>
        <v>Park EquipmentPlay Equipment50000</v>
      </c>
      <c r="C151" t="s">
        <v>795</v>
      </c>
      <c r="D151" t="s">
        <v>795</v>
      </c>
      <c r="E151">
        <v>50000</v>
      </c>
    </row>
    <row r="152" spans="1:5" x14ac:dyDescent="0.3">
      <c r="A152" s="6" t="str">
        <f t="shared" si="6"/>
        <v>Park EquipmentPlay Equipment107126.05</v>
      </c>
      <c r="C152" t="s">
        <v>795</v>
      </c>
      <c r="D152" t="s">
        <v>795</v>
      </c>
      <c r="E152">
        <v>107126.05</v>
      </c>
    </row>
    <row r="153" spans="1:5" x14ac:dyDescent="0.3">
      <c r="A153" s="6" t="str">
        <f t="shared" si="6"/>
        <v>Park EquipmentSoccer Equipment1000</v>
      </c>
      <c r="C153" t="s">
        <v>797</v>
      </c>
      <c r="D153" t="s">
        <v>797</v>
      </c>
      <c r="E153">
        <v>1000</v>
      </c>
    </row>
    <row r="154" spans="1:5" x14ac:dyDescent="0.3">
      <c r="A154" s="6" t="str">
        <f t="shared" si="6"/>
        <v>Park EquipmentSoccer Equipment2500</v>
      </c>
      <c r="C154" t="s">
        <v>797</v>
      </c>
      <c r="D154" t="s">
        <v>797</v>
      </c>
      <c r="E154">
        <v>2500</v>
      </c>
    </row>
    <row r="155" spans="1:5" x14ac:dyDescent="0.3">
      <c r="A155" s="6" t="str">
        <f t="shared" si="6"/>
        <v>Park EquipmentSoccer Equipment3000</v>
      </c>
      <c r="C155" t="s">
        <v>797</v>
      </c>
      <c r="D155" t="s">
        <v>797</v>
      </c>
      <c r="E155">
        <v>3000</v>
      </c>
    </row>
    <row r="157" spans="1:5" x14ac:dyDescent="0.3">
      <c r="A157" s="1" t="s">
        <v>761</v>
      </c>
    </row>
    <row r="158" spans="1:5" x14ac:dyDescent="0.3">
      <c r="B158" s="1" t="s">
        <v>676</v>
      </c>
      <c r="C158" s="1"/>
      <c r="D158" s="1" t="s">
        <v>675</v>
      </c>
      <c r="E158" s="1" t="s">
        <v>677</v>
      </c>
    </row>
    <row r="159" spans="1:5" x14ac:dyDescent="0.3">
      <c r="A159" s="6" t="str">
        <f>CONCATENATE(A$157,D159,E159)</f>
        <v>Park InfrastructurePower Supply1000</v>
      </c>
      <c r="B159" t="s">
        <v>801</v>
      </c>
      <c r="D159" t="s">
        <v>801</v>
      </c>
      <c r="E159">
        <v>1000</v>
      </c>
    </row>
    <row r="160" spans="1:5" x14ac:dyDescent="0.3">
      <c r="A160" s="6" t="str">
        <f t="shared" ref="A160:A163" si="7">CONCATENATE(A$157,D160,E160)</f>
        <v>Park InfrastructurePower Supply2000</v>
      </c>
      <c r="B160" t="s">
        <v>693</v>
      </c>
      <c r="D160" t="s">
        <v>801</v>
      </c>
      <c r="E160">
        <v>2000</v>
      </c>
    </row>
    <row r="161" spans="1:5" x14ac:dyDescent="0.3">
      <c r="A161" s="6" t="str">
        <f t="shared" si="7"/>
        <v>Park InfrastructurePower Supply3000</v>
      </c>
      <c r="D161" t="s">
        <v>801</v>
      </c>
      <c r="E161">
        <v>3000</v>
      </c>
    </row>
    <row r="162" spans="1:5" x14ac:dyDescent="0.3">
      <c r="A162" s="6" t="str">
        <f t="shared" si="7"/>
        <v>Park InfrastructureWater Meter1000</v>
      </c>
      <c r="D162" t="s">
        <v>693</v>
      </c>
      <c r="E162">
        <v>1000</v>
      </c>
    </row>
    <row r="163" spans="1:5" x14ac:dyDescent="0.3">
      <c r="A163" s="6" t="str">
        <f t="shared" si="7"/>
        <v>Park InfrastructureWater Meter2000</v>
      </c>
      <c r="D163" t="s">
        <v>693</v>
      </c>
      <c r="E163">
        <v>2000</v>
      </c>
    </row>
    <row r="165" spans="1:5" x14ac:dyDescent="0.3">
      <c r="A165" s="1" t="s">
        <v>762</v>
      </c>
    </row>
    <row r="166" spans="1:5" x14ac:dyDescent="0.3">
      <c r="B166" s="1" t="s">
        <v>676</v>
      </c>
      <c r="C166" s="1"/>
      <c r="D166" s="1" t="s">
        <v>675</v>
      </c>
      <c r="E166" s="1" t="s">
        <v>677</v>
      </c>
    </row>
    <row r="167" spans="1:5" x14ac:dyDescent="0.3">
      <c r="A167" s="6" t="str">
        <f>CONCATENATE(A$165,D167,E167)</f>
        <v>Park Passive Areas</v>
      </c>
      <c r="B167" t="s">
        <v>802</v>
      </c>
    </row>
    <row r="168" spans="1:5" x14ac:dyDescent="0.3">
      <c r="B168" t="s">
        <v>804</v>
      </c>
    </row>
    <row r="169" spans="1:5" x14ac:dyDescent="0.3">
      <c r="B169" t="s">
        <v>803</v>
      </c>
    </row>
    <row r="171" spans="1:5" x14ac:dyDescent="0.3">
      <c r="A171" s="1" t="s">
        <v>763</v>
      </c>
    </row>
    <row r="172" spans="1:5" x14ac:dyDescent="0.3">
      <c r="B172" s="1" t="s">
        <v>676</v>
      </c>
      <c r="C172" s="1"/>
      <c r="D172" s="1" t="s">
        <v>675</v>
      </c>
      <c r="E172" s="1" t="s">
        <v>677</v>
      </c>
    </row>
    <row r="173" spans="1:5" x14ac:dyDescent="0.3">
      <c r="A173" s="6" t="str">
        <f>CONCATENATE(A$171,D173,E173)</f>
        <v>Playgrounds</v>
      </c>
      <c r="B173" t="s">
        <v>805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B2" sqref="B2"/>
    </sheetView>
  </sheetViews>
  <sheetFormatPr defaultRowHeight="14.4" x14ac:dyDescent="0.3"/>
  <cols>
    <col min="1" max="1" width="20.44140625" bestFit="1" customWidth="1"/>
    <col min="2" max="2" width="14.6640625" bestFit="1" customWidth="1"/>
  </cols>
  <sheetData>
    <row r="1" spans="1:2" x14ac:dyDescent="0.3">
      <c r="A1" s="1" t="s">
        <v>59</v>
      </c>
      <c r="B1" s="1" t="s">
        <v>652</v>
      </c>
    </row>
    <row r="2" spans="1:2" x14ac:dyDescent="0.3">
      <c r="A2" s="1"/>
    </row>
    <row r="3" spans="1:2" x14ac:dyDescent="0.3">
      <c r="A3" t="s">
        <v>14</v>
      </c>
      <c r="B3" t="s">
        <v>659</v>
      </c>
    </row>
    <row r="4" spans="1:2" x14ac:dyDescent="0.3">
      <c r="A4" t="s">
        <v>15</v>
      </c>
      <c r="B4" t="s">
        <v>479</v>
      </c>
    </row>
    <row r="5" spans="1:2" x14ac:dyDescent="0.3">
      <c r="A5" t="s">
        <v>16</v>
      </c>
      <c r="B5" t="s">
        <v>872</v>
      </c>
    </row>
    <row r="6" spans="1:2" x14ac:dyDescent="0.3">
      <c r="A6" t="s">
        <v>17</v>
      </c>
      <c r="B6" t="s">
        <v>906</v>
      </c>
    </row>
    <row r="7" spans="1:2" x14ac:dyDescent="0.3">
      <c r="A7" t="s">
        <v>18</v>
      </c>
    </row>
    <row r="8" spans="1:2" x14ac:dyDescent="0.3">
      <c r="A8" t="s">
        <v>19</v>
      </c>
    </row>
    <row r="9" spans="1:2" x14ac:dyDescent="0.3">
      <c r="A9" t="s">
        <v>20</v>
      </c>
    </row>
    <row r="10" spans="1:2" x14ac:dyDescent="0.3">
      <c r="A10" t="s">
        <v>21</v>
      </c>
    </row>
    <row r="11" spans="1:2" x14ac:dyDescent="0.3">
      <c r="A11" t="s">
        <v>22</v>
      </c>
    </row>
    <row r="12" spans="1:2" x14ac:dyDescent="0.3">
      <c r="A12" t="s">
        <v>23</v>
      </c>
    </row>
    <row r="13" spans="1:2" x14ac:dyDescent="0.3">
      <c r="A13" t="s">
        <v>24</v>
      </c>
    </row>
    <row r="14" spans="1:2" x14ac:dyDescent="0.3">
      <c r="A14" t="s">
        <v>25</v>
      </c>
    </row>
    <row r="15" spans="1:2" x14ac:dyDescent="0.3">
      <c r="A15" t="s">
        <v>26</v>
      </c>
    </row>
    <row r="16" spans="1:2" x14ac:dyDescent="0.3">
      <c r="A16" t="s">
        <v>27</v>
      </c>
    </row>
    <row r="17" spans="1:1" x14ac:dyDescent="0.3">
      <c r="A17" t="s">
        <v>28</v>
      </c>
    </row>
    <row r="18" spans="1:1" x14ac:dyDescent="0.3">
      <c r="A18" t="s">
        <v>29</v>
      </c>
    </row>
    <row r="19" spans="1:1" x14ac:dyDescent="0.3">
      <c r="A19" t="s">
        <v>30</v>
      </c>
    </row>
    <row r="20" spans="1:1" x14ac:dyDescent="0.3">
      <c r="A20" t="s">
        <v>31</v>
      </c>
    </row>
    <row r="21" spans="1:1" x14ac:dyDescent="0.3">
      <c r="A21" t="s">
        <v>32</v>
      </c>
    </row>
    <row r="22" spans="1:1" x14ac:dyDescent="0.3">
      <c r="A22" t="s">
        <v>33</v>
      </c>
    </row>
    <row r="23" spans="1:1" x14ac:dyDescent="0.3">
      <c r="A23" t="s">
        <v>34</v>
      </c>
    </row>
    <row r="24" spans="1:1" x14ac:dyDescent="0.3">
      <c r="A24" t="s">
        <v>35</v>
      </c>
    </row>
    <row r="25" spans="1:1" x14ac:dyDescent="0.3">
      <c r="A25" t="s">
        <v>36</v>
      </c>
    </row>
    <row r="26" spans="1:1" x14ac:dyDescent="0.3">
      <c r="A26" t="s">
        <v>37</v>
      </c>
    </row>
    <row r="27" spans="1:1" x14ac:dyDescent="0.3">
      <c r="A27" t="s">
        <v>38</v>
      </c>
    </row>
    <row r="28" spans="1:1" x14ac:dyDescent="0.3">
      <c r="A28" t="s">
        <v>39</v>
      </c>
    </row>
    <row r="29" spans="1:1" x14ac:dyDescent="0.3">
      <c r="A29" t="s">
        <v>40</v>
      </c>
    </row>
    <row r="30" spans="1:1" x14ac:dyDescent="0.3">
      <c r="A30" t="s">
        <v>41</v>
      </c>
    </row>
    <row r="31" spans="1:1" x14ac:dyDescent="0.3">
      <c r="A31" t="s">
        <v>42</v>
      </c>
    </row>
    <row r="32" spans="1:1" x14ac:dyDescent="0.3">
      <c r="A32" t="s">
        <v>43</v>
      </c>
    </row>
    <row r="33" spans="1:1" x14ac:dyDescent="0.3">
      <c r="A33" t="s">
        <v>44</v>
      </c>
    </row>
    <row r="34" spans="1:1" x14ac:dyDescent="0.3">
      <c r="A34" t="s">
        <v>45</v>
      </c>
    </row>
    <row r="35" spans="1:1" x14ac:dyDescent="0.3">
      <c r="A35" t="s">
        <v>46</v>
      </c>
    </row>
    <row r="36" spans="1:1" x14ac:dyDescent="0.3">
      <c r="A36" t="s">
        <v>47</v>
      </c>
    </row>
    <row r="37" spans="1:1" x14ac:dyDescent="0.3">
      <c r="A37" t="s">
        <v>48</v>
      </c>
    </row>
    <row r="38" spans="1:1" x14ac:dyDescent="0.3">
      <c r="A38" t="s">
        <v>49</v>
      </c>
    </row>
    <row r="39" spans="1:1" x14ac:dyDescent="0.3">
      <c r="A39" t="s">
        <v>50</v>
      </c>
    </row>
    <row r="40" spans="1:1" x14ac:dyDescent="0.3">
      <c r="A40" t="s">
        <v>51</v>
      </c>
    </row>
    <row r="41" spans="1:1" x14ac:dyDescent="0.3">
      <c r="A41" t="s">
        <v>52</v>
      </c>
    </row>
    <row r="42" spans="1:1" x14ac:dyDescent="0.3">
      <c r="A42" t="s">
        <v>53</v>
      </c>
    </row>
    <row r="43" spans="1:1" x14ac:dyDescent="0.3">
      <c r="A43" t="s">
        <v>54</v>
      </c>
    </row>
    <row r="44" spans="1:1" x14ac:dyDescent="0.3">
      <c r="A44" t="s">
        <v>55</v>
      </c>
    </row>
    <row r="45" spans="1:1" x14ac:dyDescent="0.3">
      <c r="A45" t="s">
        <v>56</v>
      </c>
    </row>
    <row r="46" spans="1:1" x14ac:dyDescent="0.3">
      <c r="A46" t="s">
        <v>57</v>
      </c>
    </row>
    <row r="47" spans="1:1" x14ac:dyDescent="0.3">
      <c r="A4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113</vt:i4>
      </vt:variant>
    </vt:vector>
  </HeadingPairs>
  <TitlesOfParts>
    <vt:vector size="128" baseType="lpstr">
      <vt:lpstr>Instructions</vt:lpstr>
      <vt:lpstr>Summary</vt:lpstr>
      <vt:lpstr>Roads</vt:lpstr>
      <vt:lpstr>Stormwater Drainage</vt:lpstr>
      <vt:lpstr>Stormwater Unit Rates</vt:lpstr>
      <vt:lpstr>Buildings</vt:lpstr>
      <vt:lpstr>Open Space &amp; Recreation</vt:lpstr>
      <vt:lpstr>Open Space &amp; Rec Unit Rates</vt:lpstr>
      <vt:lpstr>Master Data</vt:lpstr>
      <vt:lpstr>Water</vt:lpstr>
      <vt:lpstr>Sewer</vt:lpstr>
      <vt:lpstr>Community Land</vt:lpstr>
      <vt:lpstr>Other - Manual Input</vt:lpstr>
      <vt:lpstr>Sewer Unit Rates</vt:lpstr>
      <vt:lpstr>Water Unit Rates</vt:lpstr>
      <vt:lpstr>AFL</vt:lpstr>
      <vt:lpstr>AirValve</vt:lpstr>
      <vt:lpstr>AirValveAutomatic</vt:lpstr>
      <vt:lpstr>AirValveSewer</vt:lpstr>
      <vt:lpstr>'Open Space &amp; Recreation'!AssetDescription</vt:lpstr>
      <vt:lpstr>Sewer!AssetDescription</vt:lpstr>
      <vt:lpstr>Water!AssetDescription</vt:lpstr>
      <vt:lpstr>AssetDescription</vt:lpstr>
      <vt:lpstr>Athletics</vt:lpstr>
      <vt:lpstr>Barbeque</vt:lpstr>
      <vt:lpstr>BasketballHoop</vt:lpstr>
      <vt:lpstr>BeachShower</vt:lpstr>
      <vt:lpstr>BikeStand</vt:lpstr>
      <vt:lpstr>BoxCulverts</vt:lpstr>
      <vt:lpstr>ButterflyValve</vt:lpstr>
      <vt:lpstr>CheckValve</vt:lpstr>
      <vt:lpstr>component</vt:lpstr>
      <vt:lpstr>ConcretePipes</vt:lpstr>
      <vt:lpstr>CricketScreen</vt:lpstr>
      <vt:lpstr>Buildings!Depth</vt:lpstr>
      <vt:lpstr>'Community Land'!Depth</vt:lpstr>
      <vt:lpstr>Sewer!Depth</vt:lpstr>
      <vt:lpstr>Water!Depth</vt:lpstr>
      <vt:lpstr>Depth</vt:lpstr>
      <vt:lpstr>DrinkFountain</vt:lpstr>
      <vt:lpstr>DuctileIronCementLinedPipe</vt:lpstr>
      <vt:lpstr>DuctileIronCementLinedPipeGravityMains</vt:lpstr>
      <vt:lpstr>DuctileIronCementLinedPipeSewer</vt:lpstr>
      <vt:lpstr>Fence</vt:lpstr>
      <vt:lpstr>Fences</vt:lpstr>
      <vt:lpstr>Flagpole</vt:lpstr>
      <vt:lpstr>FootballGoalPost</vt:lpstr>
      <vt:lpstr>Gate</vt:lpstr>
      <vt:lpstr>GlassReinforcedPlasticPipe</vt:lpstr>
      <vt:lpstr>GravitySewerManholes</vt:lpstr>
      <vt:lpstr>Hydrant</vt:lpstr>
      <vt:lpstr>kerbandgutter</vt:lpstr>
      <vt:lpstr>Location</vt:lpstr>
      <vt:lpstr>Location2</vt:lpstr>
      <vt:lpstr>MainsWaterMains</vt:lpstr>
      <vt:lpstr>Manhole</vt:lpstr>
      <vt:lpstr>Manholes</vt:lpstr>
      <vt:lpstr>ManholeSewer</vt:lpstr>
      <vt:lpstr>Monument</vt:lpstr>
      <vt:lpstr>Netball</vt:lpstr>
      <vt:lpstr>OpenSpaceFurniture</vt:lpstr>
      <vt:lpstr>OpenSpaceLighting</vt:lpstr>
      <vt:lpstr>OtherStructures</vt:lpstr>
      <vt:lpstr>ParkActiveAreas</vt:lpstr>
      <vt:lpstr>ParkEquipment</vt:lpstr>
      <vt:lpstr>ParkInfrastructure</vt:lpstr>
      <vt:lpstr>ParkPassiveAreas</vt:lpstr>
      <vt:lpstr>PedestrianRail</vt:lpstr>
      <vt:lpstr>PlayEquipment</vt:lpstr>
      <vt:lpstr>Playgrounds</vt:lpstr>
      <vt:lpstr>Pole</vt:lpstr>
      <vt:lpstr>PolyethylenePipe</vt:lpstr>
      <vt:lpstr>PolyethylenePipeGravityMains</vt:lpstr>
      <vt:lpstr>PolyethylenePipeSewer</vt:lpstr>
      <vt:lpstr>Powermeter</vt:lpstr>
      <vt:lpstr>PowerSupply</vt:lpstr>
      <vt:lpstr>PressureCompensatingValve</vt:lpstr>
      <vt:lpstr>PressureReductionValve</vt:lpstr>
      <vt:lpstr>PressureSewerBoundaryValve</vt:lpstr>
      <vt:lpstr>PressureSewerMains</vt:lpstr>
      <vt:lpstr>PressureSewerValve</vt:lpstr>
      <vt:lpstr>Buildings!Print_Area</vt:lpstr>
      <vt:lpstr>'Community Land'!Print_Area</vt:lpstr>
      <vt:lpstr>'Open Space &amp; Recreation'!Print_Area</vt:lpstr>
      <vt:lpstr>Roads!Print_Area</vt:lpstr>
      <vt:lpstr>Sewer!Print_Area</vt:lpstr>
      <vt:lpstr>Summary!Print_Area</vt:lpstr>
      <vt:lpstr>Water!Print_Area</vt:lpstr>
      <vt:lpstr>PVCPipe</vt:lpstr>
      <vt:lpstr>PVCPipeGravityMains</vt:lpstr>
      <vt:lpstr>PVCPipeSewer</vt:lpstr>
      <vt:lpstr>road</vt:lpstr>
      <vt:lpstr>roadbase</vt:lpstr>
      <vt:lpstr>roadsidebarriers</vt:lpstr>
      <vt:lpstr>roadsidefurniture</vt:lpstr>
      <vt:lpstr>roadsubbase</vt:lpstr>
      <vt:lpstr>roadsurface</vt:lpstr>
      <vt:lpstr>ScourValve</vt:lpstr>
      <vt:lpstr>ScourValveSewer</vt:lpstr>
      <vt:lpstr>Seat</vt:lpstr>
      <vt:lpstr>SewerGravityMains</vt:lpstr>
      <vt:lpstr>SewerGravityMainValves</vt:lpstr>
      <vt:lpstr>SewerGravityValves</vt:lpstr>
      <vt:lpstr>SewerManhole</vt:lpstr>
      <vt:lpstr>SewerRisingMains</vt:lpstr>
      <vt:lpstr>SewerRisingMainValves</vt:lpstr>
      <vt:lpstr>SoccerEquipment</vt:lpstr>
      <vt:lpstr>StopValve</vt:lpstr>
      <vt:lpstr>StopValveSewer</vt:lpstr>
      <vt:lpstr>Surface</vt:lpstr>
      <vt:lpstr>Table</vt:lpstr>
      <vt:lpstr>TableandChairs</vt:lpstr>
      <vt:lpstr>Tap</vt:lpstr>
      <vt:lpstr>trafficcontroldevices</vt:lpstr>
      <vt:lpstr>UnitofMeasure</vt:lpstr>
      <vt:lpstr>VacuumSewerMains</vt:lpstr>
      <vt:lpstr>VacuumSewerPods</vt:lpstr>
      <vt:lpstr>VacuumSewerValves</vt:lpstr>
      <vt:lpstr>ValvePit</vt:lpstr>
      <vt:lpstr>ViewingPlatform</vt:lpstr>
      <vt:lpstr>Water</vt:lpstr>
      <vt:lpstr>WaterHydrants</vt:lpstr>
      <vt:lpstr>WaterMains</vt:lpstr>
      <vt:lpstr>WaterMeter</vt:lpstr>
      <vt:lpstr>WaterReuseMains</vt:lpstr>
      <vt:lpstr>WaterReuseValves</vt:lpstr>
      <vt:lpstr>WaterTank</vt:lpstr>
      <vt:lpstr>WaterValves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sbaker</dc:creator>
  <cp:lastModifiedBy>sbaker</cp:lastModifiedBy>
  <cp:lastPrinted>2018-06-20T00:25:53Z</cp:lastPrinted>
  <dcterms:created xsi:type="dcterms:W3CDTF">2018-03-07T00:00:51Z</dcterms:created>
  <dcterms:modified xsi:type="dcterms:W3CDTF">2018-06-20T00:26:51Z</dcterms:modified>
</cp:coreProperties>
</file>